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7C6EF390-77C3-47FB-B7E9-EE4D32108A22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Kls 01" sheetId="1" r:id="rId1"/>
    <sheet name="remedial test" sheetId="2" r:id="rId2"/>
  </sheets>
  <definedNames>
    <definedName name="_xlnm._FilterDatabase" localSheetId="0" hidden="1">'Kls 01'!$A$13:$Q$54</definedName>
    <definedName name="_xlnm.Print_Titles" localSheetId="0">'Kls 01'!$11:$13</definedName>
  </definedNames>
  <calcPr calcId="191029"/>
</workbook>
</file>

<file path=xl/calcChain.xml><?xml version="1.0" encoding="utf-8"?>
<calcChain xmlns="http://schemas.openxmlformats.org/spreadsheetml/2006/main">
  <c r="M13" i="1" l="1"/>
  <c r="Q30" i="1" s="1"/>
  <c r="L30" i="1" s="1"/>
  <c r="M30" i="1" s="1"/>
  <c r="N30" i="1" s="1"/>
  <c r="Q23" i="1" l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Q48" i="1"/>
  <c r="L48" i="1" s="1"/>
  <c r="M48" i="1" s="1"/>
  <c r="Q47" i="1"/>
  <c r="L47" i="1" s="1"/>
  <c r="M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Q14" i="1"/>
  <c r="L14" i="1" s="1"/>
  <c r="M14" i="1" s="1"/>
  <c r="N14" i="1" s="1"/>
  <c r="Q15" i="1"/>
  <c r="L15" i="1" s="1"/>
  <c r="M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Q21" i="1"/>
  <c r="L21" i="1" s="1"/>
  <c r="M21" i="1" s="1"/>
  <c r="N21" i="1" s="1"/>
  <c r="Q22" i="1"/>
  <c r="L22" i="1" s="1"/>
  <c r="M22" i="1" s="1"/>
  <c r="N22" i="1" s="1"/>
  <c r="E64" i="1" l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<sst xmlns="http://schemas.openxmlformats.org/spreadsheetml/2006/main" count="247" uniqueCount="157">
  <si>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</si>
  <si>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</si>
  <si>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</si>
  <si>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</si>
  <si>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</si>
  <si>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</si>
  <si>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</si>
  <si>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</si>
  <si>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</si>
  <si>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</si>
  <si>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</si>
  <si>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</si>
  <si>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</si>
  <si>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</si>
  <si>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</si>
  <si>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</si>
  <si>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</si>
  <si>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</si>
  <si>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</si>
  <si>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</si>
  <si>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</si>
  <si>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</si>
  <si>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</si>
  <si>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</si>
  <si>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</si>
  <si>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</si>
  <si>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</si>
  <si>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</si>
  <si>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</si>
  <si>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</si>
  <si>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</si>
  <si>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</si>
  <si>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</si>
  <si>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</si>
  <si>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</si>
  <si>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</si>
  <si>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</si>
  <si>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</si>
  <si>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</si>
  <si>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</si>
  <si>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</si>
  <si>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</si>
  <si>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</si>
  <si>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</si>
  <si>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</si>
  <si>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</si>
  <si>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</si>
  <si>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</si>
  <si>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</si>
  <si>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</si>
  <si>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</si>
  <si>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</si>
  <si>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</si>
  <si>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</si>
  <si>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</si>
  <si>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</si>
  <si>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</si>
  <si>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</si>
  <si>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</si>
  <si>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</si>
  <si>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</si>
  <si>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</si>
  <si>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</si>
  <si>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</si>
  <si>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</si>
  <si>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</si>
  <si>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</si>
  <si>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</si>
  <si>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</si>
  <si>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</si>
  <si>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</si>
  <si>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</si>
  <si>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</si>
  <si>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</si>
  <si>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</si>
  <si>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</si>
  <si>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</si>
  <si>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</si>
  <si>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</si>
  <si>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</si>
  <si>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</si>
  <si>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</si>
  <si>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</si>
  <si>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</si>
  <si>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</si>
  <si>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</si>
  <si>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</si>
  <si>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</si>
  <si>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</si>
  <si>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</si>
  <si>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</si>
  <si>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</si>
  <si>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SUKATI, S.Pd.I., M.Pd</t>
  </si>
  <si>
    <t>01</t>
  </si>
  <si>
    <t>2023/2024 Genap</t>
  </si>
  <si>
    <t>ADINDA LESTARI</t>
  </si>
  <si>
    <t>AFIF SAHLI BUTON</t>
  </si>
  <si>
    <t>AFRIZAL BALYA</t>
  </si>
  <si>
    <t>AHMAD HAEDAR HELMY</t>
  </si>
  <si>
    <t>AHMAD SAFIQ MASRUR</t>
  </si>
  <si>
    <t>ALIM CIPTA PRIMANTARA</t>
  </si>
  <si>
    <t>ANDRE</t>
  </si>
  <si>
    <t>ANI ROIHATUL JANAH</t>
  </si>
  <si>
    <t>AZRIEL HARDIYAN</t>
  </si>
  <si>
    <t>DEANOVA BAGAS PRASETYA</t>
  </si>
  <si>
    <t>DIMAS ANGGA ANDREANTO</t>
  </si>
  <si>
    <t>EKSANDA NAUFAL FIKRI</t>
  </si>
  <si>
    <t>FAHRUL IKHSAN FUDHORI</t>
  </si>
  <si>
    <t>FAIZ FATURRAHMAN</t>
  </si>
  <si>
    <t>FAJAR ARROHMAN</t>
  </si>
  <si>
    <t>FAJAR MAULANA</t>
  </si>
  <si>
    <t>HARIS NUR RIDLO</t>
  </si>
  <si>
    <t>HARLIN APRILIANTO</t>
  </si>
  <si>
    <t>JAKA BANGKIT SEMBADA</t>
  </si>
  <si>
    <t>JEHAN TRI KHOEROTA</t>
  </si>
  <si>
    <t>KHOLIL MUSTOFA</t>
  </si>
  <si>
    <t>M. RAFLI</t>
  </si>
  <si>
    <t>MALIK RAGIL SYAPUTRA</t>
  </si>
  <si>
    <t>MUHAMAD RIFKI INISAPUTRA</t>
  </si>
  <si>
    <t>MUHAMMAD KHOERUL HABIBI</t>
  </si>
  <si>
    <t>NADA APRILIA</t>
  </si>
  <si>
    <t>NUR FAUZIATUN NAZLA</t>
  </si>
  <si>
    <t>RAIHANDIKA ABIYYU TSABIT HA</t>
  </si>
  <si>
    <t>RIPAL PRATAMA</t>
  </si>
  <si>
    <t>SALMA LAILA KHOIRUNNISA</t>
  </si>
  <si>
    <t>SYAHRUL GUNAWAN</t>
  </si>
  <si>
    <t>UJANG MUAMAR</t>
  </si>
  <si>
    <t>VINA SALSABILA</t>
  </si>
  <si>
    <t>YAZID SYAFRUDIN</t>
  </si>
  <si>
    <t>ZAKKY MUFID MAFTUH</t>
  </si>
  <si>
    <t>GALANG PRAZITA BHAYANGKARA (no UTS)</t>
  </si>
  <si>
    <t>MUHAMAD ALIFIAN NOVAL RAMAD (sakit)</t>
  </si>
  <si>
    <t>presentasi</t>
  </si>
  <si>
    <t xml:space="preserve">ZAINAL MUTTAQIIN (no UAS) </t>
  </si>
  <si>
    <t>ZAKKY MUFID MAFTUH (no UAS)</t>
  </si>
  <si>
    <t>MUHAMMAD ILZAM FAHRURROZI (no UTS, no UAS)</t>
  </si>
  <si>
    <t>No</t>
  </si>
  <si>
    <t xml:space="preserve">NIM </t>
  </si>
  <si>
    <t>Nama</t>
  </si>
  <si>
    <t xml:space="preserve">Remedial </t>
  </si>
  <si>
    <t xml:space="preserve">UTS </t>
  </si>
  <si>
    <t xml:space="preserve">UAS </t>
  </si>
  <si>
    <t>IRHAM NUR ROFII</t>
  </si>
  <si>
    <t>IRHAM NUR ROFII (no UTS)(no UAS)</t>
  </si>
  <si>
    <t>MUHAMMAD ILZAM FAHRURROZI</t>
  </si>
  <si>
    <t>√</t>
  </si>
  <si>
    <t>Data mahasiswa yang melaksanakan remedial test</t>
  </si>
  <si>
    <t xml:space="preserve">ZAINAL MUTTAQIIN </t>
  </si>
  <si>
    <t>Informatika</t>
  </si>
  <si>
    <t>Presensi kehadiran</t>
  </si>
  <si>
    <t xml:space="preserve">Keterangan </t>
  </si>
  <si>
    <t xml:space="preserve">remedial </t>
  </si>
  <si>
    <t>sdh remedial</t>
  </si>
  <si>
    <t xml:space="preserve">MUHAMAD ALIFIAN NOVAL RAMAD </t>
  </si>
  <si>
    <t xml:space="preserve">meninggal dunia </t>
  </si>
  <si>
    <t xml:space="preserve">mengulang smt genap </t>
  </si>
  <si>
    <t>tdk ikut 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</si>
</sst>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FFC00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quotePrefix="1" applyFont="1" applyFill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 applyFill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8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8" fillId="0" borderId="0" xfId="0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18" fillId="10" borderId="19" xfId="0" applyFont="1" applyFill="1" applyBorder="1" applyAlignment="1">
      <alignment wrapText="1"/>
    </xf>
    <xf numFmtId="0" fontId="8" fillId="10" borderId="2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18" fillId="10" borderId="22" xfId="0" applyFont="1" applyFill="1" applyBorder="1" applyAlignment="1">
      <alignment wrapText="1"/>
    </xf>
    <xf numFmtId="0" fontId="8" fillId="11" borderId="21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28" fillId="0" borderId="0" xfId="0" applyFont="1"/>
    <xf numFmtId="0" fontId="28" fillId="0" borderId="1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8" fillId="12" borderId="21" xfId="0" applyFont="1" applyFill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8" fillId="11" borderId="19" xfId="0" applyFont="1" applyFill="1" applyBorder="1"/>
    <xf numFmtId="0" fontId="28" fillId="11" borderId="19" xfId="0" applyFont="1" applyFill="1" applyBorder="1" applyAlignment="1">
      <alignment horizontal="center" vertical="center"/>
    </xf>
    <xf numFmtId="0" fontId="28" fillId="11" borderId="4" xfId="0" applyFont="1" applyFill="1" applyBorder="1" applyAlignment="1">
      <alignment horizontal="center" vertical="center"/>
    </xf>
    <xf numFmtId="9" fontId="28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11" borderId="19" xfId="0" applyFont="1" applyFill="1" applyBorder="1" applyAlignment="1">
      <alignment horizontal="left" vertical="center"/>
    </xf>
    <xf numFmtId="9" fontId="28" fillId="11" borderId="19" xfId="0" applyNumberFormat="1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2" fontId="8" fillId="11" borderId="21" xfId="0" applyNumberFormat="1" applyFont="1" applyFill="1" applyBorder="1" applyAlignment="1">
      <alignment horizontal="center"/>
    </xf>
    <xf numFmtId="2" fontId="20" fillId="11" borderId="20" xfId="0" applyNumberFormat="1" applyFont="1" applyFill="1" applyBorder="1" applyAlignment="1">
      <alignment horizontal="center"/>
    </xf>
    <xf numFmtId="0" fontId="21" fillId="13" borderId="19" xfId="0" applyFont="1" applyFill="1" applyBorder="1" applyAlignment="1">
      <alignment horizontal="center"/>
    </xf>
    <xf numFmtId="0" fontId="19" fillId="11" borderId="0" xfId="0" applyFont="1" applyFill="1" applyAlignment="1">
      <alignment horizontal="center"/>
    </xf>
    <xf numFmtId="0" fontId="18" fillId="14" borderId="24" xfId="0" applyFont="1" applyFill="1" applyBorder="1" applyAlignment="1">
      <alignment horizontal="center" wrapText="1"/>
    </xf>
    <xf numFmtId="0" fontId="8" fillId="14" borderId="23" xfId="0" applyFont="1" applyFill="1" applyBorder="1" applyAlignment="1">
      <alignment horizontal="center"/>
    </xf>
    <xf numFmtId="0" fontId="18" fillId="14" borderId="24" xfId="0" applyFont="1" applyFill="1" applyBorder="1" applyAlignment="1">
      <alignment wrapText="1"/>
    </xf>
    <xf numFmtId="0" fontId="8" fillId="14" borderId="20" xfId="0" applyFont="1" applyFill="1" applyBorder="1" applyAlignment="1">
      <alignment horizontal="center"/>
    </xf>
    <xf numFmtId="0" fontId="8" fillId="14" borderId="21" xfId="0" applyFont="1" applyFill="1" applyBorder="1" applyAlignment="1">
      <alignment horizontal="center"/>
    </xf>
    <xf numFmtId="0" fontId="19" fillId="14" borderId="0" xfId="0" applyFont="1" applyFill="1" applyAlignment="1">
      <alignment horizontal="center"/>
    </xf>
    <xf numFmtId="2" fontId="8" fillId="14" borderId="21" xfId="0" applyNumberFormat="1" applyFont="1" applyFill="1" applyBorder="1" applyAlignment="1">
      <alignment horizontal="center"/>
    </xf>
    <xf numFmtId="2" fontId="20" fillId="14" borderId="20" xfId="0" applyNumberFormat="1" applyFont="1" applyFill="1" applyBorder="1" applyAlignment="1">
      <alignment horizontal="center"/>
    </xf>
    <xf numFmtId="0" fontId="21" fillId="15" borderId="19" xfId="0" applyFont="1" applyFill="1" applyBorder="1" applyAlignment="1">
      <alignment horizontal="center"/>
    </xf>
    <xf numFmtId="0" fontId="31" fillId="14" borderId="0" xfId="0" applyFont="1" applyFill="1" applyAlignment="1">
      <alignment horizontal="center" vertical="center"/>
    </xf>
    <xf numFmtId="0" fontId="32" fillId="11" borderId="19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/>
    </xf>
    <xf numFmtId="0" fontId="28" fillId="14" borderId="19" xfId="0" applyFont="1" applyFill="1" applyBorder="1" applyAlignment="1">
      <alignment horizontal="left" vertical="center"/>
    </xf>
    <xf numFmtId="0" fontId="28" fillId="14" borderId="4" xfId="0" applyFont="1" applyFill="1" applyBorder="1" applyAlignment="1">
      <alignment horizontal="center" vertical="center"/>
    </xf>
    <xf numFmtId="9" fontId="28" fillId="14" borderId="19" xfId="0" applyNumberFormat="1" applyFont="1" applyFill="1" applyBorder="1" applyAlignment="1">
      <alignment horizontal="center" vertical="center"/>
    </xf>
    <xf numFmtId="0" fontId="33" fillId="14" borderId="2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21" fillId="16" borderId="1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0.39583333333333331</c:v>
                </c:pt>
                <c:pt idx="1">
                  <c:v>0.125</c:v>
                </c:pt>
                <c:pt idx="2">
                  <c:v>0.10416666666666667</c:v>
                </c:pt>
                <c:pt idx="3">
                  <c:v>0</c:v>
                </c:pt>
                <c:pt idx="4">
                  <c:v>0</c:v>
                </c:pt>
                <c:pt idx="5">
                  <c:v>0.14583333333333334</c:v>
                </c:pt>
                <c:pt idx="6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1"/>
  <sheetViews>
    <sheetView topLeftCell="B4" zoomScaleNormal="100" workbookViewId="0">
      <selection activeCell="E14" sqref="E14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  <col min="18" max="18" width="14.85546875" bestFit="1" customWidth="1"/>
  </cols>
  <sheetData>
    <row r="1" spans="1:18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8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8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8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8" ht="14.25" customHeight="1" x14ac:dyDescent="0.2">
      <c r="A6" s="4" t="s">
        <v>7</v>
      </c>
      <c r="B6" s="2"/>
      <c r="C6" s="4" t="s">
        <v>2</v>
      </c>
      <c r="D6" s="4" t="s">
        <v>148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8" ht="14.25" customHeight="1" x14ac:dyDescent="0.2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8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8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8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8" s="13" customFormat="1" ht="21" customHeight="1" thickBot="1" x14ac:dyDescent="0.25">
      <c r="A11" s="113" t="s">
        <v>11</v>
      </c>
      <c r="B11" s="113" t="s">
        <v>12</v>
      </c>
      <c r="C11" s="113" t="s">
        <v>13</v>
      </c>
      <c r="D11" s="115" t="s">
        <v>14</v>
      </c>
      <c r="E11" s="117" t="s">
        <v>15</v>
      </c>
      <c r="F11" s="118"/>
      <c r="G11" s="118"/>
      <c r="H11" s="118"/>
      <c r="I11" s="118"/>
      <c r="J11" s="119" t="s">
        <v>16</v>
      </c>
      <c r="K11" s="120"/>
      <c r="L11" s="121"/>
      <c r="M11" s="108" t="s">
        <v>17</v>
      </c>
      <c r="N11" s="109"/>
      <c r="O11" s="11"/>
      <c r="P11" s="11"/>
      <c r="Q11" s="12"/>
    </row>
    <row r="12" spans="1:18" s="13" customFormat="1" ht="25.5" customHeight="1" thickBot="1" x14ac:dyDescent="0.25">
      <c r="A12" s="114"/>
      <c r="B12" s="114"/>
      <c r="C12" s="114"/>
      <c r="D12" s="116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8" s="24" customFormat="1" ht="14.25" customHeight="1" x14ac:dyDescent="0.25">
      <c r="A13" s="110" t="s">
        <v>28</v>
      </c>
      <c r="B13" s="111"/>
      <c r="C13" s="112"/>
      <c r="D13" s="111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8" s="32" customFormat="1" ht="24" customHeight="1" x14ac:dyDescent="0.2">
      <c r="A14" s="25" t="s">
        <v>31</v>
      </c>
      <c r="B14" s="62">
        <v>233200265</v>
      </c>
      <c r="D14" s="67" t="s">
        <v>95</v>
      </c>
      <c r="E14" s="68">
        <v>100</v>
      </c>
      <c r="F14" s="27">
        <v>90</v>
      </c>
      <c r="G14" s="27">
        <v>90</v>
      </c>
      <c r="H14" s="27"/>
      <c r="I14" s="27">
        <v>56</v>
      </c>
      <c r="J14" s="27">
        <v>82</v>
      </c>
      <c r="K14" s="28"/>
      <c r="L14" s="29">
        <f t="shared" ref="L14:L52" si="0">IF(INT(Q14)=0,P14,IF(INT(P14)&gt;INT(Q14),P14,Q14))</f>
        <v>80.5</v>
      </c>
      <c r="M14" s="30">
        <f>L14</f>
        <v>80.5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80.5</v>
      </c>
    </row>
    <row r="15" spans="1:18" s="32" customFormat="1" ht="24" customHeight="1" x14ac:dyDescent="0.2">
      <c r="A15" s="25" t="s">
        <v>33</v>
      </c>
      <c r="B15" s="62">
        <v>233200266</v>
      </c>
      <c r="D15" s="67" t="s">
        <v>96</v>
      </c>
      <c r="E15" s="68">
        <v>100</v>
      </c>
      <c r="F15" s="27">
        <v>100</v>
      </c>
      <c r="G15" s="27">
        <v>100</v>
      </c>
      <c r="H15" s="27"/>
      <c r="I15" s="27">
        <v>64</v>
      </c>
      <c r="J15" s="27">
        <v>46</v>
      </c>
      <c r="K15" s="28"/>
      <c r="L15" s="29">
        <f t="shared" si="0"/>
        <v>77.5</v>
      </c>
      <c r="M15" s="30">
        <f>L15</f>
        <v>77.5</v>
      </c>
      <c r="N15" s="107" t="s">
        <v>82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77.5</v>
      </c>
      <c r="R15" s="106" t="s">
        <v>132</v>
      </c>
    </row>
    <row r="16" spans="1:18" s="32" customFormat="1" ht="24" customHeight="1" x14ac:dyDescent="0.2">
      <c r="A16" s="25" t="s">
        <v>34</v>
      </c>
      <c r="B16" s="62">
        <v>233200267</v>
      </c>
      <c r="D16" s="67" t="s">
        <v>97</v>
      </c>
      <c r="E16" s="68">
        <v>100</v>
      </c>
      <c r="F16" s="27">
        <v>90</v>
      </c>
      <c r="G16" s="27">
        <v>90</v>
      </c>
      <c r="H16" s="27"/>
      <c r="I16" s="27">
        <v>50</v>
      </c>
      <c r="J16" s="27">
        <v>50</v>
      </c>
      <c r="K16" s="28"/>
      <c r="L16" s="29">
        <f t="shared" si="0"/>
        <v>71</v>
      </c>
      <c r="M16" s="30">
        <f>L16</f>
        <v>71</v>
      </c>
      <c r="N16" s="31" t="str">
        <f t="shared" ref="N16:N53" si="1">IF(M16&gt;=80,"A",IF(M16&gt;=75,"AB",IF(M16&gt;=70,"B",IF(M16&gt;=65,"BC",IF(M16&gt;=60,"C",IF(M16&gt;=50,"D","E"))))))</f>
        <v>B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71</v>
      </c>
    </row>
    <row r="17" spans="1:18" s="32" customFormat="1" ht="24" customHeight="1" x14ac:dyDescent="0.2">
      <c r="A17" s="25" t="s">
        <v>35</v>
      </c>
      <c r="B17" s="62">
        <v>233200268</v>
      </c>
      <c r="D17" s="65" t="s">
        <v>98</v>
      </c>
      <c r="E17" s="66">
        <v>100</v>
      </c>
      <c r="F17" s="72">
        <v>90</v>
      </c>
      <c r="G17" s="72">
        <v>90</v>
      </c>
      <c r="H17" s="72"/>
      <c r="I17" s="72">
        <v>54</v>
      </c>
      <c r="J17" s="76"/>
      <c r="K17" s="28"/>
      <c r="L17" s="29">
        <f t="shared" si="0"/>
        <v>59.5</v>
      </c>
      <c r="M17" s="30">
        <f>L17</f>
        <v>59.5</v>
      </c>
      <c r="N17" s="31" t="str">
        <f t="shared" si="1"/>
        <v>D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59.5</v>
      </c>
    </row>
    <row r="18" spans="1:18" s="32" customFormat="1" ht="24" customHeight="1" x14ac:dyDescent="0.2">
      <c r="A18" s="25" t="s">
        <v>36</v>
      </c>
      <c r="B18" s="62">
        <v>233200269</v>
      </c>
      <c r="D18" s="67" t="s">
        <v>99</v>
      </c>
      <c r="E18" s="68">
        <v>100</v>
      </c>
      <c r="F18" s="27">
        <v>90</v>
      </c>
      <c r="G18" s="27">
        <v>90</v>
      </c>
      <c r="H18" s="27"/>
      <c r="I18" s="27">
        <v>66</v>
      </c>
      <c r="J18" s="27">
        <v>72</v>
      </c>
      <c r="K18" s="28"/>
      <c r="L18" s="29">
        <f t="shared" si="0"/>
        <v>80.5</v>
      </c>
      <c r="M18" s="30">
        <f>L18</f>
        <v>80.5</v>
      </c>
      <c r="N18" s="107" t="str">
        <f t="shared" si="1"/>
        <v>A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80.5</v>
      </c>
      <c r="R18" s="106" t="s">
        <v>132</v>
      </c>
    </row>
    <row r="19" spans="1:18" s="32" customFormat="1" ht="24" customHeight="1" x14ac:dyDescent="0.2">
      <c r="A19" s="25" t="s">
        <v>4</v>
      </c>
      <c r="B19" s="62">
        <v>233200270</v>
      </c>
      <c r="D19" s="67" t="s">
        <v>100</v>
      </c>
      <c r="E19" s="68">
        <v>100</v>
      </c>
      <c r="F19" s="27">
        <v>90</v>
      </c>
      <c r="G19" s="27">
        <v>90</v>
      </c>
      <c r="H19" s="27"/>
      <c r="I19" s="27">
        <v>82</v>
      </c>
      <c r="J19" s="27">
        <v>62</v>
      </c>
      <c r="K19" s="28"/>
      <c r="L19" s="29">
        <f>IF(INT(Q19)=0,P19,IF(INT(P19)&gt;INT(Q19),P19,Q19))</f>
        <v>82</v>
      </c>
      <c r="M19" s="30">
        <f t="shared" ref="M19:M55" si="2">L19</f>
        <v>82</v>
      </c>
      <c r="N19" s="31" t="str">
        <f t="shared" si="1"/>
        <v>A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82</v>
      </c>
    </row>
    <row r="20" spans="1:18" s="32" customFormat="1" ht="24" customHeight="1" x14ac:dyDescent="0.2">
      <c r="A20" s="25" t="s">
        <v>37</v>
      </c>
      <c r="B20" s="62">
        <v>233200271</v>
      </c>
      <c r="D20" s="67" t="s">
        <v>101</v>
      </c>
      <c r="E20" s="68">
        <v>100</v>
      </c>
      <c r="F20" s="27">
        <v>90</v>
      </c>
      <c r="G20" s="27">
        <v>90</v>
      </c>
      <c r="H20" s="27"/>
      <c r="I20" s="27">
        <v>50</v>
      </c>
      <c r="J20" s="27">
        <v>46</v>
      </c>
      <c r="K20" s="28"/>
      <c r="L20" s="29">
        <f>IF(INT(Q20)=0,P20,IF(INT(P20)&gt;INT(Q20),P20,Q20))</f>
        <v>70</v>
      </c>
      <c r="M20" s="30">
        <f t="shared" si="2"/>
        <v>70</v>
      </c>
      <c r="N20" s="107" t="s">
        <v>82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70</v>
      </c>
      <c r="R20" s="106" t="s">
        <v>132</v>
      </c>
    </row>
    <row r="21" spans="1:18" s="32" customFormat="1" ht="24" customHeight="1" x14ac:dyDescent="0.2">
      <c r="A21" s="25" t="s">
        <v>38</v>
      </c>
      <c r="B21" s="62">
        <v>233200272</v>
      </c>
      <c r="D21" s="67" t="s">
        <v>102</v>
      </c>
      <c r="E21" s="68">
        <v>100</v>
      </c>
      <c r="F21" s="27">
        <v>90</v>
      </c>
      <c r="G21" s="27">
        <v>90</v>
      </c>
      <c r="H21" s="27"/>
      <c r="I21" s="27">
        <v>60</v>
      </c>
      <c r="J21" s="27">
        <v>64</v>
      </c>
      <c r="K21" s="28"/>
      <c r="L21" s="29">
        <f>IF(INT(Q21)=0,P21,IF(INT(P21)&gt;INT(Q21),P21,Q21))</f>
        <v>77</v>
      </c>
      <c r="M21" s="30">
        <f t="shared" si="2"/>
        <v>77</v>
      </c>
      <c r="N21" s="31" t="str">
        <f t="shared" si="1"/>
        <v>AB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77</v>
      </c>
    </row>
    <row r="22" spans="1:18" s="32" customFormat="1" ht="24" customHeight="1" x14ac:dyDescent="0.2">
      <c r="A22" s="25" t="s">
        <v>39</v>
      </c>
      <c r="B22" s="62">
        <v>233200273</v>
      </c>
      <c r="D22" s="65" t="s">
        <v>103</v>
      </c>
      <c r="E22" s="66">
        <v>100</v>
      </c>
      <c r="F22" s="72">
        <v>90</v>
      </c>
      <c r="G22" s="72">
        <v>90</v>
      </c>
      <c r="H22" s="72"/>
      <c r="I22" s="72">
        <v>54</v>
      </c>
      <c r="J22" s="76"/>
      <c r="K22" s="28"/>
      <c r="L22" s="29">
        <f t="shared" si="0"/>
        <v>59.5</v>
      </c>
      <c r="M22" s="30">
        <f t="shared" si="2"/>
        <v>59.5</v>
      </c>
      <c r="N22" s="31" t="str">
        <f t="shared" si="1"/>
        <v>D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59.5</v>
      </c>
    </row>
    <row r="23" spans="1:18" s="32" customFormat="1" ht="24" customHeight="1" x14ac:dyDescent="0.2">
      <c r="A23" s="25" t="s">
        <v>40</v>
      </c>
      <c r="B23" s="62">
        <v>233200274</v>
      </c>
      <c r="D23" s="67" t="s">
        <v>104</v>
      </c>
      <c r="E23" s="68">
        <v>100</v>
      </c>
      <c r="F23" s="27">
        <v>90</v>
      </c>
      <c r="G23" s="27">
        <v>90</v>
      </c>
      <c r="H23" s="27"/>
      <c r="I23" s="27">
        <v>58</v>
      </c>
      <c r="J23" s="27">
        <v>56</v>
      </c>
      <c r="K23" s="28"/>
      <c r="L23" s="29">
        <f t="shared" si="0"/>
        <v>74.5</v>
      </c>
      <c r="M23" s="30">
        <f t="shared" si="2"/>
        <v>74.5</v>
      </c>
      <c r="N23" s="31" t="str">
        <f t="shared" si="1"/>
        <v>B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74.5</v>
      </c>
    </row>
    <row r="24" spans="1:18" s="32" customFormat="1" ht="24" customHeight="1" x14ac:dyDescent="0.2">
      <c r="A24" s="25" t="s">
        <v>41</v>
      </c>
      <c r="B24" s="62">
        <v>233200275</v>
      </c>
      <c r="D24" s="67" t="s">
        <v>105</v>
      </c>
      <c r="E24" s="68">
        <v>100</v>
      </c>
      <c r="F24" s="27">
        <v>90</v>
      </c>
      <c r="G24" s="27">
        <v>90</v>
      </c>
      <c r="H24" s="27"/>
      <c r="I24" s="27">
        <v>66</v>
      </c>
      <c r="J24" s="27">
        <v>72</v>
      </c>
      <c r="K24" s="28"/>
      <c r="L24" s="29">
        <f t="shared" si="0"/>
        <v>80.5</v>
      </c>
      <c r="M24" s="30">
        <f t="shared" si="2"/>
        <v>80.5</v>
      </c>
      <c r="N24" s="31" t="str">
        <f t="shared" si="1"/>
        <v>A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80.5</v>
      </c>
    </row>
    <row r="25" spans="1:18" s="32" customFormat="1" ht="24" customHeight="1" x14ac:dyDescent="0.2">
      <c r="A25" s="25" t="s">
        <v>42</v>
      </c>
      <c r="B25" s="62">
        <v>233200276</v>
      </c>
      <c r="D25" s="67" t="s">
        <v>106</v>
      </c>
      <c r="E25" s="68">
        <v>100</v>
      </c>
      <c r="F25" s="27">
        <v>90</v>
      </c>
      <c r="G25" s="27">
        <v>90</v>
      </c>
      <c r="H25" s="27"/>
      <c r="I25" s="27">
        <v>66</v>
      </c>
      <c r="J25" s="27">
        <v>58</v>
      </c>
      <c r="K25" s="28"/>
      <c r="L25" s="29">
        <f t="shared" si="0"/>
        <v>77</v>
      </c>
      <c r="M25" s="30">
        <f t="shared" si="2"/>
        <v>77</v>
      </c>
      <c r="N25" s="31" t="str">
        <f t="shared" si="1"/>
        <v>AB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77</v>
      </c>
    </row>
    <row r="26" spans="1:18" s="32" customFormat="1" ht="24" customHeight="1" x14ac:dyDescent="0.2">
      <c r="A26" s="25" t="s">
        <v>43</v>
      </c>
      <c r="B26" s="62">
        <v>233200277</v>
      </c>
      <c r="D26" s="67" t="s">
        <v>107</v>
      </c>
      <c r="E26" s="68">
        <v>100</v>
      </c>
      <c r="F26" s="27">
        <v>90</v>
      </c>
      <c r="G26" s="27">
        <v>90</v>
      </c>
      <c r="H26" s="69"/>
      <c r="I26" s="69">
        <v>72</v>
      </c>
      <c r="J26" s="27">
        <v>50</v>
      </c>
      <c r="K26" s="28"/>
      <c r="L26" s="29">
        <f t="shared" si="0"/>
        <v>76.5</v>
      </c>
      <c r="M26" s="30">
        <f t="shared" si="2"/>
        <v>76.5</v>
      </c>
      <c r="N26" s="31" t="str">
        <f t="shared" si="1"/>
        <v>AB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76.5</v>
      </c>
    </row>
    <row r="27" spans="1:18" s="32" customFormat="1" ht="24" customHeight="1" x14ac:dyDescent="0.2">
      <c r="A27" s="25" t="s">
        <v>44</v>
      </c>
      <c r="B27" s="62">
        <v>233200278</v>
      </c>
      <c r="D27" s="67" t="s">
        <v>108</v>
      </c>
      <c r="E27" s="68">
        <v>100</v>
      </c>
      <c r="F27" s="27">
        <v>90</v>
      </c>
      <c r="G27" s="27">
        <v>90</v>
      </c>
      <c r="H27" s="27"/>
      <c r="I27" s="27">
        <v>60</v>
      </c>
      <c r="J27" s="27">
        <v>40</v>
      </c>
      <c r="K27" s="28"/>
      <c r="L27" s="29">
        <f t="shared" si="0"/>
        <v>71</v>
      </c>
      <c r="M27" s="30">
        <f t="shared" si="2"/>
        <v>71</v>
      </c>
      <c r="N27" s="31" t="str">
        <f t="shared" si="1"/>
        <v>B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71</v>
      </c>
    </row>
    <row r="28" spans="1:18" s="32" customFormat="1" ht="24" customHeight="1" x14ac:dyDescent="0.2">
      <c r="A28" s="25" t="s">
        <v>45</v>
      </c>
      <c r="B28" s="62">
        <v>233200279</v>
      </c>
      <c r="D28" s="67" t="s">
        <v>109</v>
      </c>
      <c r="E28" s="68">
        <v>100</v>
      </c>
      <c r="F28" s="27">
        <v>90</v>
      </c>
      <c r="G28" s="27">
        <v>90</v>
      </c>
      <c r="H28" s="27"/>
      <c r="I28" s="27">
        <v>78</v>
      </c>
      <c r="J28" s="27">
        <v>78</v>
      </c>
      <c r="K28" s="28"/>
      <c r="L28" s="29">
        <f t="shared" si="0"/>
        <v>85</v>
      </c>
      <c r="M28" s="30">
        <f t="shared" si="2"/>
        <v>85</v>
      </c>
      <c r="N28" s="31" t="str">
        <f t="shared" si="1"/>
        <v>A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85</v>
      </c>
    </row>
    <row r="29" spans="1:18" s="32" customFormat="1" ht="24" customHeight="1" x14ac:dyDescent="0.2">
      <c r="A29" s="25" t="s">
        <v>46</v>
      </c>
      <c r="B29" s="62">
        <v>233200262</v>
      </c>
      <c r="D29" s="67" t="s">
        <v>110</v>
      </c>
      <c r="E29" s="68">
        <v>100</v>
      </c>
      <c r="F29" s="27">
        <v>90</v>
      </c>
      <c r="G29" s="27">
        <v>90</v>
      </c>
      <c r="H29" s="27"/>
      <c r="I29" s="27">
        <v>82</v>
      </c>
      <c r="J29" s="27">
        <v>66</v>
      </c>
      <c r="K29" s="28"/>
      <c r="L29" s="29">
        <f t="shared" si="0"/>
        <v>83</v>
      </c>
      <c r="M29" s="30">
        <f t="shared" si="2"/>
        <v>83</v>
      </c>
      <c r="N29" s="31" t="str">
        <f t="shared" si="1"/>
        <v>A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83</v>
      </c>
    </row>
    <row r="30" spans="1:18" s="32" customFormat="1" ht="24" customHeight="1" x14ac:dyDescent="0.2">
      <c r="A30" s="25" t="s">
        <v>47</v>
      </c>
      <c r="B30" s="62">
        <v>233200280</v>
      </c>
      <c r="D30" s="65" t="s">
        <v>130</v>
      </c>
      <c r="E30" s="66">
        <v>100</v>
      </c>
      <c r="F30" s="72">
        <v>90</v>
      </c>
      <c r="G30" s="72">
        <v>90</v>
      </c>
      <c r="H30" s="72"/>
      <c r="I30" s="72"/>
      <c r="J30" s="76"/>
      <c r="K30" s="28"/>
      <c r="L30" s="29">
        <f t="shared" si="0"/>
        <v>46</v>
      </c>
      <c r="M30" s="30">
        <f t="shared" si="2"/>
        <v>46</v>
      </c>
      <c r="N30" s="31" t="str">
        <f t="shared" si="1"/>
        <v>E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46</v>
      </c>
    </row>
    <row r="31" spans="1:18" s="32" customFormat="1" ht="24" customHeight="1" x14ac:dyDescent="0.2">
      <c r="A31" s="25" t="s">
        <v>48</v>
      </c>
      <c r="B31" s="62">
        <v>233200281</v>
      </c>
      <c r="D31" s="67" t="s">
        <v>111</v>
      </c>
      <c r="E31" s="68">
        <v>100</v>
      </c>
      <c r="F31" s="27">
        <v>90</v>
      </c>
      <c r="G31" s="27">
        <v>90</v>
      </c>
      <c r="H31" s="27"/>
      <c r="I31" s="27">
        <v>74</v>
      </c>
      <c r="J31" s="27">
        <v>54</v>
      </c>
      <c r="K31" s="28"/>
      <c r="L31" s="29">
        <f t="shared" si="0"/>
        <v>78</v>
      </c>
      <c r="M31" s="30">
        <f t="shared" si="2"/>
        <v>78</v>
      </c>
      <c r="N31" s="107" t="s">
        <v>82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78</v>
      </c>
      <c r="R31" s="106" t="s">
        <v>132</v>
      </c>
    </row>
    <row r="32" spans="1:18" s="32" customFormat="1" ht="24" customHeight="1" x14ac:dyDescent="0.2">
      <c r="A32" s="25" t="s">
        <v>49</v>
      </c>
      <c r="B32" s="62">
        <v>233200264</v>
      </c>
      <c r="D32" s="67" t="s">
        <v>112</v>
      </c>
      <c r="E32" s="68">
        <v>100</v>
      </c>
      <c r="F32" s="27">
        <v>90</v>
      </c>
      <c r="G32" s="27">
        <v>90</v>
      </c>
      <c r="H32" s="27"/>
      <c r="I32" s="27">
        <v>74</v>
      </c>
      <c r="J32" s="27">
        <v>66</v>
      </c>
      <c r="K32" s="28"/>
      <c r="L32" s="29">
        <f t="shared" si="0"/>
        <v>81</v>
      </c>
      <c r="M32" s="30">
        <f t="shared" si="2"/>
        <v>81</v>
      </c>
      <c r="N32" s="107" t="str">
        <f t="shared" si="1"/>
        <v>A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81</v>
      </c>
      <c r="R32" s="106" t="s">
        <v>132</v>
      </c>
    </row>
    <row r="33" spans="1:18" s="32" customFormat="1" ht="24" customHeight="1" x14ac:dyDescent="0.2">
      <c r="A33" s="25" t="s">
        <v>50</v>
      </c>
      <c r="B33" s="62">
        <v>233200282</v>
      </c>
      <c r="D33" s="65" t="s">
        <v>143</v>
      </c>
      <c r="E33" s="66">
        <v>100</v>
      </c>
      <c r="F33" s="72">
        <v>90</v>
      </c>
      <c r="G33" s="72">
        <v>90</v>
      </c>
      <c r="H33" s="72"/>
      <c r="I33" s="72"/>
      <c r="J33" s="76"/>
      <c r="K33" s="28"/>
      <c r="L33" s="86">
        <f t="shared" si="0"/>
        <v>46</v>
      </c>
      <c r="M33" s="87">
        <f t="shared" si="2"/>
        <v>46</v>
      </c>
      <c r="N33" s="88" t="str">
        <f t="shared" si="1"/>
        <v>E</v>
      </c>
      <c r="O33" s="89" t="s">
        <v>32</v>
      </c>
      <c r="P33" s="71">
        <v>0</v>
      </c>
      <c r="Q33" s="86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46</v>
      </c>
    </row>
    <row r="34" spans="1:18" s="32" customFormat="1" ht="24" customHeight="1" x14ac:dyDescent="0.2">
      <c r="A34" s="25" t="s">
        <v>51</v>
      </c>
      <c r="B34" s="62">
        <v>233200283</v>
      </c>
      <c r="D34" s="67" t="s">
        <v>113</v>
      </c>
      <c r="E34" s="68">
        <v>100</v>
      </c>
      <c r="F34" s="27">
        <v>90</v>
      </c>
      <c r="G34" s="27">
        <v>90</v>
      </c>
      <c r="H34" s="27"/>
      <c r="I34" s="27">
        <v>66</v>
      </c>
      <c r="J34" s="27">
        <v>68</v>
      </c>
      <c r="K34" s="28"/>
      <c r="L34" s="29">
        <f t="shared" si="0"/>
        <v>79.5</v>
      </c>
      <c r="M34" s="30">
        <f t="shared" si="2"/>
        <v>79.5</v>
      </c>
      <c r="N34" s="31" t="str">
        <f t="shared" si="1"/>
        <v>AB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79.5</v>
      </c>
    </row>
    <row r="35" spans="1:18" s="32" customFormat="1" ht="24" customHeight="1" x14ac:dyDescent="0.2">
      <c r="A35" s="25" t="s">
        <v>52</v>
      </c>
      <c r="B35" s="62">
        <v>233200263</v>
      </c>
      <c r="D35" s="67" t="s">
        <v>114</v>
      </c>
      <c r="E35" s="68">
        <v>100</v>
      </c>
      <c r="F35" s="27">
        <v>90</v>
      </c>
      <c r="G35" s="27">
        <v>90</v>
      </c>
      <c r="H35" s="27"/>
      <c r="I35" s="27">
        <v>62</v>
      </c>
      <c r="J35" s="27">
        <v>64</v>
      </c>
      <c r="K35" s="28"/>
      <c r="L35" s="29">
        <f t="shared" si="0"/>
        <v>77.5</v>
      </c>
      <c r="M35" s="30">
        <f t="shared" si="2"/>
        <v>77.5</v>
      </c>
      <c r="N35" s="107" t="s">
        <v>82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77.5</v>
      </c>
      <c r="R35" s="106" t="s">
        <v>132</v>
      </c>
    </row>
    <row r="36" spans="1:18" s="32" customFormat="1" ht="24" customHeight="1" x14ac:dyDescent="0.2">
      <c r="A36" s="25" t="s">
        <v>53</v>
      </c>
      <c r="B36" s="62">
        <v>233200284</v>
      </c>
      <c r="D36" s="65" t="s">
        <v>115</v>
      </c>
      <c r="E36" s="68">
        <v>100</v>
      </c>
      <c r="F36" s="27">
        <v>90</v>
      </c>
      <c r="G36" s="27">
        <v>90</v>
      </c>
      <c r="H36" s="27"/>
      <c r="I36" s="27">
        <v>54</v>
      </c>
      <c r="J36" s="76"/>
      <c r="K36" s="28"/>
      <c r="L36" s="29">
        <f t="shared" si="0"/>
        <v>59.5</v>
      </c>
      <c r="M36" s="30">
        <f t="shared" si="2"/>
        <v>59.5</v>
      </c>
      <c r="N36" s="31" t="str">
        <f t="shared" si="1"/>
        <v>D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59.5</v>
      </c>
    </row>
    <row r="37" spans="1:18" s="32" customFormat="1" ht="24" customHeight="1" x14ac:dyDescent="0.2">
      <c r="A37" s="25" t="s">
        <v>54</v>
      </c>
      <c r="B37" s="62">
        <v>193200053</v>
      </c>
      <c r="D37" s="65" t="s">
        <v>116</v>
      </c>
      <c r="E37" s="68">
        <v>100</v>
      </c>
      <c r="F37" s="27">
        <v>90</v>
      </c>
      <c r="G37" s="27">
        <v>90</v>
      </c>
      <c r="H37" s="27"/>
      <c r="I37" s="27">
        <v>32</v>
      </c>
      <c r="J37" s="76"/>
      <c r="K37" s="28"/>
      <c r="L37" s="29">
        <f t="shared" si="0"/>
        <v>54</v>
      </c>
      <c r="M37" s="30">
        <f t="shared" si="2"/>
        <v>54</v>
      </c>
      <c r="N37" s="31" t="str">
        <f t="shared" si="1"/>
        <v>D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54</v>
      </c>
    </row>
    <row r="38" spans="1:18" s="32" customFormat="1" ht="24" customHeight="1" x14ac:dyDescent="0.2">
      <c r="A38" s="25" t="s">
        <v>55</v>
      </c>
      <c r="B38" s="62">
        <v>233200285</v>
      </c>
      <c r="D38" s="67" t="s">
        <v>117</v>
      </c>
      <c r="E38" s="68">
        <v>100</v>
      </c>
      <c r="F38" s="27">
        <v>90</v>
      </c>
      <c r="G38" s="27">
        <v>90</v>
      </c>
      <c r="H38" s="27"/>
      <c r="I38" s="27">
        <v>76</v>
      </c>
      <c r="J38" s="27">
        <v>80</v>
      </c>
      <c r="K38" s="28"/>
      <c r="L38" s="29">
        <f t="shared" si="0"/>
        <v>85</v>
      </c>
      <c r="M38" s="30">
        <f t="shared" si="2"/>
        <v>85</v>
      </c>
      <c r="N38" s="31" t="str">
        <f t="shared" si="1"/>
        <v>A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85</v>
      </c>
    </row>
    <row r="39" spans="1:18" s="32" customFormat="1" ht="24" customHeight="1" x14ac:dyDescent="0.2">
      <c r="A39" s="25" t="s">
        <v>56</v>
      </c>
      <c r="B39" s="62">
        <v>233200287</v>
      </c>
      <c r="D39" s="67" t="s">
        <v>153</v>
      </c>
      <c r="E39" s="68">
        <v>100</v>
      </c>
      <c r="F39" s="27">
        <v>90</v>
      </c>
      <c r="G39" s="27">
        <v>90</v>
      </c>
      <c r="H39" s="27"/>
      <c r="I39" s="27">
        <v>58</v>
      </c>
      <c r="J39" s="69">
        <v>78</v>
      </c>
      <c r="K39" s="28"/>
      <c r="L39" s="29">
        <f t="shared" si="0"/>
        <v>80</v>
      </c>
      <c r="M39" s="30">
        <f t="shared" si="2"/>
        <v>80</v>
      </c>
      <c r="N39" s="31" t="str">
        <f t="shared" si="1"/>
        <v>A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80</v>
      </c>
    </row>
    <row r="40" spans="1:18" s="32" customFormat="1" ht="24" customHeight="1" x14ac:dyDescent="0.2">
      <c r="A40" s="25" t="s">
        <v>57</v>
      </c>
      <c r="B40" s="62">
        <v>233200288</v>
      </c>
      <c r="D40" s="67" t="s">
        <v>118</v>
      </c>
      <c r="E40" s="68">
        <v>100</v>
      </c>
      <c r="F40" s="27">
        <v>90</v>
      </c>
      <c r="G40" s="27">
        <v>90</v>
      </c>
      <c r="H40" s="27"/>
      <c r="I40" s="27">
        <v>42</v>
      </c>
      <c r="J40" s="76"/>
      <c r="K40" s="28"/>
      <c r="L40" s="29">
        <f t="shared" si="0"/>
        <v>56.5</v>
      </c>
      <c r="M40" s="30">
        <f t="shared" si="2"/>
        <v>56.5</v>
      </c>
      <c r="N40" s="31" t="str">
        <f t="shared" si="1"/>
        <v>D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56.5</v>
      </c>
    </row>
    <row r="41" spans="1:18" s="32" customFormat="1" ht="24" customHeight="1" x14ac:dyDescent="0.2">
      <c r="A41" s="25" t="s">
        <v>58</v>
      </c>
      <c r="B41" s="62">
        <v>233200289</v>
      </c>
      <c r="D41" s="65" t="s">
        <v>135</v>
      </c>
      <c r="E41" s="68">
        <v>100</v>
      </c>
      <c r="F41" s="27">
        <v>90</v>
      </c>
      <c r="G41" s="27">
        <v>90</v>
      </c>
      <c r="H41" s="72"/>
      <c r="I41" s="71"/>
      <c r="J41" s="76"/>
      <c r="K41" s="28"/>
      <c r="L41" s="29">
        <f t="shared" si="0"/>
        <v>46</v>
      </c>
      <c r="M41" s="30">
        <f t="shared" si="2"/>
        <v>46</v>
      </c>
      <c r="N41" s="31" t="str">
        <f t="shared" si="1"/>
        <v>E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46</v>
      </c>
    </row>
    <row r="42" spans="1:18" s="32" customFormat="1" ht="24" customHeight="1" x14ac:dyDescent="0.2">
      <c r="A42" s="25" t="s">
        <v>59</v>
      </c>
      <c r="B42" s="62">
        <v>233200290</v>
      </c>
      <c r="D42" s="67" t="s">
        <v>119</v>
      </c>
      <c r="E42" s="68">
        <v>100</v>
      </c>
      <c r="F42" s="27">
        <v>90</v>
      </c>
      <c r="G42" s="27">
        <v>90</v>
      </c>
      <c r="H42" s="27"/>
      <c r="I42" s="27">
        <v>74</v>
      </c>
      <c r="J42" s="27">
        <v>76</v>
      </c>
      <c r="K42" s="28"/>
      <c r="L42" s="29">
        <f t="shared" si="0"/>
        <v>83.5</v>
      </c>
      <c r="M42" s="30">
        <f t="shared" si="2"/>
        <v>83.5</v>
      </c>
      <c r="N42" s="107" t="str">
        <f t="shared" si="1"/>
        <v>A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83.5</v>
      </c>
      <c r="R42" s="106" t="s">
        <v>132</v>
      </c>
    </row>
    <row r="43" spans="1:18" s="32" customFormat="1" ht="24" customHeight="1" x14ac:dyDescent="0.2">
      <c r="A43" s="25" t="s">
        <v>60</v>
      </c>
      <c r="B43" s="64">
        <v>233200291</v>
      </c>
      <c r="D43" s="70" t="s">
        <v>120</v>
      </c>
      <c r="E43" s="68">
        <v>100</v>
      </c>
      <c r="F43" s="27">
        <v>90</v>
      </c>
      <c r="G43" s="27">
        <v>90</v>
      </c>
      <c r="H43" s="27"/>
      <c r="I43" s="27">
        <v>66</v>
      </c>
      <c r="J43" s="27">
        <v>58</v>
      </c>
      <c r="K43" s="28"/>
      <c r="L43" s="29">
        <f t="shared" si="0"/>
        <v>77</v>
      </c>
      <c r="M43" s="30">
        <f t="shared" si="2"/>
        <v>77</v>
      </c>
      <c r="N43" s="31" t="str">
        <f t="shared" si="1"/>
        <v>AB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77</v>
      </c>
    </row>
    <row r="44" spans="1:18" s="32" customFormat="1" ht="24" customHeight="1" x14ac:dyDescent="0.2">
      <c r="A44" s="25" t="s">
        <v>61</v>
      </c>
      <c r="B44" s="62">
        <v>233200292</v>
      </c>
      <c r="D44" s="67" t="s">
        <v>121</v>
      </c>
      <c r="E44" s="68">
        <v>100</v>
      </c>
      <c r="F44" s="27">
        <v>90</v>
      </c>
      <c r="G44" s="27">
        <v>90</v>
      </c>
      <c r="H44" s="27"/>
      <c r="I44" s="27">
        <v>72</v>
      </c>
      <c r="J44" s="27">
        <v>72</v>
      </c>
      <c r="K44" s="28"/>
      <c r="L44" s="29">
        <f t="shared" si="0"/>
        <v>82</v>
      </c>
      <c r="M44" s="30">
        <f t="shared" si="2"/>
        <v>82</v>
      </c>
      <c r="N44" s="31" t="str">
        <f t="shared" si="1"/>
        <v>A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82</v>
      </c>
    </row>
    <row r="45" spans="1:18" s="32" customFormat="1" ht="24" customHeight="1" x14ac:dyDescent="0.2">
      <c r="A45" s="25" t="s">
        <v>62</v>
      </c>
      <c r="B45" s="62">
        <v>233200293</v>
      </c>
      <c r="D45" s="67" t="s">
        <v>122</v>
      </c>
      <c r="E45" s="68">
        <v>100</v>
      </c>
      <c r="F45" s="27">
        <v>90</v>
      </c>
      <c r="G45" s="27">
        <v>90</v>
      </c>
      <c r="H45" s="27"/>
      <c r="I45" s="27">
        <v>68</v>
      </c>
      <c r="J45" s="27">
        <v>44</v>
      </c>
      <c r="K45" s="28"/>
      <c r="L45" s="29">
        <f t="shared" si="0"/>
        <v>74</v>
      </c>
      <c r="M45" s="30">
        <f t="shared" si="2"/>
        <v>74</v>
      </c>
      <c r="N45" s="31" t="str">
        <f t="shared" si="1"/>
        <v>B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74</v>
      </c>
    </row>
    <row r="46" spans="1:18" s="32" customFormat="1" ht="24" customHeight="1" x14ac:dyDescent="0.2">
      <c r="A46" s="25" t="s">
        <v>63</v>
      </c>
      <c r="B46" s="62">
        <v>233200294</v>
      </c>
      <c r="D46" s="67" t="s">
        <v>123</v>
      </c>
      <c r="E46" s="68">
        <v>100</v>
      </c>
      <c r="F46" s="27">
        <v>90</v>
      </c>
      <c r="G46" s="27">
        <v>90</v>
      </c>
      <c r="H46" s="27"/>
      <c r="I46" s="27">
        <v>46</v>
      </c>
      <c r="J46" s="27">
        <v>60</v>
      </c>
      <c r="K46" s="28"/>
      <c r="L46" s="29">
        <f t="shared" si="0"/>
        <v>72.5</v>
      </c>
      <c r="M46" s="30">
        <f t="shared" si="2"/>
        <v>72.5</v>
      </c>
      <c r="N46" s="31" t="str">
        <f t="shared" si="1"/>
        <v>B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72.5</v>
      </c>
    </row>
    <row r="47" spans="1:18" s="32" customFormat="1" ht="24" customHeight="1" x14ac:dyDescent="0.2">
      <c r="A47" s="25" t="s">
        <v>64</v>
      </c>
      <c r="B47" s="62">
        <v>233200295</v>
      </c>
      <c r="D47" s="63" t="s">
        <v>124</v>
      </c>
      <c r="E47" s="68">
        <v>100</v>
      </c>
      <c r="F47" s="27">
        <v>90</v>
      </c>
      <c r="G47" s="27">
        <v>90</v>
      </c>
      <c r="H47" s="27"/>
      <c r="I47" s="27">
        <v>58</v>
      </c>
      <c r="J47" s="27">
        <v>56</v>
      </c>
      <c r="K47" s="28"/>
      <c r="L47" s="29">
        <f t="shared" si="0"/>
        <v>74.5</v>
      </c>
      <c r="M47" s="30">
        <f t="shared" si="2"/>
        <v>74.5</v>
      </c>
      <c r="N47" s="107" t="s">
        <v>82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74.5</v>
      </c>
      <c r="R47" s="106" t="s">
        <v>132</v>
      </c>
    </row>
    <row r="48" spans="1:18" s="32" customFormat="1" ht="24" customHeight="1" x14ac:dyDescent="0.2">
      <c r="A48" s="25" t="s">
        <v>65</v>
      </c>
      <c r="B48" s="62">
        <v>233200296</v>
      </c>
      <c r="D48" s="63" t="s">
        <v>125</v>
      </c>
      <c r="E48" s="68">
        <v>100</v>
      </c>
      <c r="F48" s="27">
        <v>90</v>
      </c>
      <c r="G48" s="27">
        <v>90</v>
      </c>
      <c r="H48" s="27"/>
      <c r="I48" s="27">
        <v>48</v>
      </c>
      <c r="J48" s="27">
        <v>58</v>
      </c>
      <c r="K48" s="28"/>
      <c r="L48" s="29">
        <f t="shared" si="0"/>
        <v>72.5</v>
      </c>
      <c r="M48" s="30">
        <f t="shared" si="2"/>
        <v>72.5</v>
      </c>
      <c r="N48" s="107" t="s">
        <v>82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72.5</v>
      </c>
      <c r="R48" s="106" t="s">
        <v>132</v>
      </c>
    </row>
    <row r="49" spans="1:18" s="32" customFormat="1" ht="24" customHeight="1" x14ac:dyDescent="0.2">
      <c r="A49" s="25" t="s">
        <v>66</v>
      </c>
      <c r="B49" s="62">
        <v>233200297</v>
      </c>
      <c r="D49" s="63" t="s">
        <v>126</v>
      </c>
      <c r="E49" s="68">
        <v>100</v>
      </c>
      <c r="F49" s="27">
        <v>90</v>
      </c>
      <c r="G49" s="27">
        <v>90</v>
      </c>
      <c r="H49" s="27"/>
      <c r="I49" s="27">
        <v>56</v>
      </c>
      <c r="J49" s="27">
        <v>58</v>
      </c>
      <c r="K49" s="28"/>
      <c r="L49" s="29">
        <f t="shared" si="0"/>
        <v>74.5</v>
      </c>
      <c r="M49" s="30">
        <f t="shared" si="2"/>
        <v>74.5</v>
      </c>
      <c r="N49" s="107" t="s">
        <v>82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74.5</v>
      </c>
      <c r="R49" s="106" t="s">
        <v>132</v>
      </c>
    </row>
    <row r="50" spans="1:18" s="32" customFormat="1" ht="24" customHeight="1" x14ac:dyDescent="0.2">
      <c r="A50" s="25" t="s">
        <v>67</v>
      </c>
      <c r="B50" s="62">
        <v>233200298</v>
      </c>
      <c r="C50" s="35"/>
      <c r="D50" s="63" t="s">
        <v>127</v>
      </c>
      <c r="E50" s="68">
        <v>100</v>
      </c>
      <c r="F50" s="27">
        <v>90</v>
      </c>
      <c r="G50" s="27">
        <v>90</v>
      </c>
      <c r="H50" s="27"/>
      <c r="I50" s="27">
        <v>58</v>
      </c>
      <c r="J50" s="27">
        <v>75</v>
      </c>
      <c r="K50" s="28"/>
      <c r="L50" s="29">
        <f t="shared" si="0"/>
        <v>79.25</v>
      </c>
      <c r="M50" s="30">
        <f t="shared" si="2"/>
        <v>79.25</v>
      </c>
      <c r="N50" s="31" t="str">
        <f t="shared" si="1"/>
        <v>AB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79.25</v>
      </c>
      <c r="R50" s="32" t="s">
        <v>152</v>
      </c>
    </row>
    <row r="51" spans="1:18" s="32" customFormat="1" ht="24" customHeight="1" x14ac:dyDescent="0.2">
      <c r="A51" s="25" t="s">
        <v>68</v>
      </c>
      <c r="B51" s="62">
        <v>233200299</v>
      </c>
      <c r="C51" s="35"/>
      <c r="D51" s="63" t="s">
        <v>128</v>
      </c>
      <c r="E51" s="68">
        <v>100</v>
      </c>
      <c r="F51" s="27">
        <v>90</v>
      </c>
      <c r="G51" s="27">
        <v>90</v>
      </c>
      <c r="H51" s="27"/>
      <c r="I51" s="27">
        <v>62</v>
      </c>
      <c r="J51" s="27">
        <v>94</v>
      </c>
      <c r="K51" s="28"/>
      <c r="L51" s="29">
        <f t="shared" si="0"/>
        <v>85</v>
      </c>
      <c r="M51" s="30">
        <f t="shared" si="2"/>
        <v>85</v>
      </c>
      <c r="N51" s="31" t="str">
        <f t="shared" si="1"/>
        <v>A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85</v>
      </c>
    </row>
    <row r="52" spans="1:18" s="32" customFormat="1" ht="24" customHeight="1" x14ac:dyDescent="0.2">
      <c r="A52" s="25" t="s">
        <v>69</v>
      </c>
      <c r="B52" s="62">
        <v>233200300</v>
      </c>
      <c r="C52" s="35"/>
      <c r="D52" s="65" t="s">
        <v>133</v>
      </c>
      <c r="E52" s="68">
        <v>100</v>
      </c>
      <c r="F52" s="27">
        <v>90</v>
      </c>
      <c r="G52" s="27">
        <v>90</v>
      </c>
      <c r="H52" s="27"/>
      <c r="I52" s="27">
        <v>52</v>
      </c>
      <c r="J52" s="76"/>
      <c r="K52" s="28"/>
      <c r="L52" s="29">
        <f t="shared" si="0"/>
        <v>59</v>
      </c>
      <c r="M52" s="30">
        <f t="shared" si="2"/>
        <v>59</v>
      </c>
      <c r="N52" s="31" t="str">
        <f t="shared" si="1"/>
        <v>D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59</v>
      </c>
      <c r="R52" s="32" t="s">
        <v>156</v>
      </c>
    </row>
    <row r="53" spans="1:18" s="32" customFormat="1" ht="24" customHeight="1" x14ac:dyDescent="0.2">
      <c r="A53" s="25" t="s">
        <v>70</v>
      </c>
      <c r="B53" s="90">
        <v>233200301</v>
      </c>
      <c r="C53" s="91"/>
      <c r="D53" s="92" t="s">
        <v>134</v>
      </c>
      <c r="E53" s="93">
        <v>100</v>
      </c>
      <c r="F53" s="94">
        <v>90</v>
      </c>
      <c r="G53" s="94">
        <v>90</v>
      </c>
      <c r="H53" s="94"/>
      <c r="I53" s="94">
        <v>44</v>
      </c>
      <c r="J53" s="94"/>
      <c r="K53" s="95"/>
      <c r="L53" s="96">
        <f>IF(INT(Q53)=0,P53,IF(INT(P53)&gt;INT(Q53),P53,Q53))</f>
        <v>57</v>
      </c>
      <c r="M53" s="97">
        <f t="shared" si="2"/>
        <v>57</v>
      </c>
      <c r="N53" s="98" t="str">
        <f t="shared" si="1"/>
        <v>D</v>
      </c>
      <c r="O53" s="95" t="s">
        <v>32</v>
      </c>
      <c r="P53" s="94">
        <v>0</v>
      </c>
      <c r="Q53" s="96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57</v>
      </c>
      <c r="R53" s="99" t="s">
        <v>154</v>
      </c>
    </row>
    <row r="54" spans="1:18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8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8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8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8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8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8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8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8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8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8" s="42" customFormat="1" ht="12.75" x14ac:dyDescent="0.2">
      <c r="D64" s="46" t="s">
        <v>82</v>
      </c>
      <c r="E64" s="46">
        <f>COUNTIF(N14:N61,"A")</f>
        <v>19</v>
      </c>
      <c r="F64" s="47">
        <f>E64/$A$61</f>
        <v>0.39583333333333331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6</v>
      </c>
      <c r="F65" s="47">
        <f t="shared" ref="F65:F71" si="6">E65/$A$61</f>
        <v>0.125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5</v>
      </c>
      <c r="F66" s="47">
        <f t="shared" si="6"/>
        <v>0.10416666666666667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0</v>
      </c>
      <c r="F67" s="47">
        <f t="shared" si="6"/>
        <v>0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7</v>
      </c>
      <c r="F69" s="47">
        <f t="shared" si="6"/>
        <v>0.14583333333333334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11</v>
      </c>
      <c r="F70" s="47">
        <f t="shared" si="6"/>
        <v>0.22916666666666666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EE6B-EC39-42B7-A855-BE7743AAC258}">
  <dimension ref="A1:H23"/>
  <sheetViews>
    <sheetView tabSelected="1" workbookViewId="0">
      <selection activeCell="K4" sqref="K4"/>
    </sheetView>
  </sheetViews>
  <sheetFormatPr defaultRowHeight="12.75" x14ac:dyDescent="0.2"/>
  <cols>
    <col min="1" max="1" width="5.28515625" customWidth="1"/>
    <col min="2" max="2" width="12.85546875" customWidth="1"/>
    <col min="3" max="3" width="41.5703125" bestFit="1" customWidth="1"/>
    <col min="6" max="6" width="18.85546875" bestFit="1" customWidth="1"/>
    <col min="7" max="7" width="18.28515625" bestFit="1" customWidth="1"/>
    <col min="8" max="8" width="16.5703125" bestFit="1" customWidth="1"/>
  </cols>
  <sheetData>
    <row r="1" spans="1:8" ht="22.5" customHeight="1" x14ac:dyDescent="0.2">
      <c r="A1" s="122" t="s">
        <v>146</v>
      </c>
      <c r="B1" s="122"/>
      <c r="C1" s="122"/>
      <c r="D1" s="122"/>
      <c r="E1" s="122"/>
    </row>
    <row r="2" spans="1:8" ht="22.5" customHeight="1" x14ac:dyDescent="0.25">
      <c r="A2" s="73"/>
      <c r="B2" s="73"/>
      <c r="C2" s="73"/>
      <c r="D2" s="73"/>
      <c r="E2" s="73"/>
    </row>
    <row r="3" spans="1:8" ht="22.5" customHeight="1" x14ac:dyDescent="0.2">
      <c r="A3" s="123" t="s">
        <v>136</v>
      </c>
      <c r="B3" s="123" t="s">
        <v>137</v>
      </c>
      <c r="C3" s="123" t="s">
        <v>138</v>
      </c>
      <c r="D3" s="125" t="s">
        <v>139</v>
      </c>
      <c r="E3" s="126"/>
      <c r="F3" s="123" t="s">
        <v>149</v>
      </c>
      <c r="G3" s="123" t="s">
        <v>150</v>
      </c>
    </row>
    <row r="4" spans="1:8" ht="22.5" customHeight="1" x14ac:dyDescent="0.2">
      <c r="A4" s="124"/>
      <c r="B4" s="124"/>
      <c r="C4" s="124"/>
      <c r="D4" s="74" t="s">
        <v>140</v>
      </c>
      <c r="E4" s="75" t="s">
        <v>141</v>
      </c>
      <c r="F4" s="124"/>
      <c r="G4" s="124"/>
    </row>
    <row r="5" spans="1:8" ht="22.5" customHeight="1" x14ac:dyDescent="0.2">
      <c r="A5" s="74">
        <v>1</v>
      </c>
      <c r="B5" s="74">
        <v>233200282</v>
      </c>
      <c r="C5" s="82" t="s">
        <v>142</v>
      </c>
      <c r="D5" s="77" t="s">
        <v>145</v>
      </c>
      <c r="E5" s="75" t="s">
        <v>145</v>
      </c>
      <c r="F5" s="81">
        <v>0.93</v>
      </c>
      <c r="G5" s="74" t="s">
        <v>151</v>
      </c>
    </row>
    <row r="6" spans="1:8" ht="22.5" customHeight="1" x14ac:dyDescent="0.2">
      <c r="A6" s="74">
        <v>2</v>
      </c>
      <c r="B6" s="79">
        <v>233200289</v>
      </c>
      <c r="C6" s="83" t="s">
        <v>144</v>
      </c>
      <c r="D6" s="79" t="s">
        <v>145</v>
      </c>
      <c r="E6" s="80" t="s">
        <v>145</v>
      </c>
      <c r="F6" s="84">
        <v>0.5</v>
      </c>
      <c r="G6" s="85"/>
    </row>
    <row r="7" spans="1:8" ht="22.5" customHeight="1" x14ac:dyDescent="0.2">
      <c r="A7" s="74">
        <v>3</v>
      </c>
      <c r="B7" s="79">
        <v>233200268</v>
      </c>
      <c r="C7" s="83" t="s">
        <v>98</v>
      </c>
      <c r="D7" s="79"/>
      <c r="E7" s="80" t="s">
        <v>145</v>
      </c>
      <c r="F7" s="84">
        <v>0.56999999999999995</v>
      </c>
      <c r="G7" s="100" t="s">
        <v>155</v>
      </c>
    </row>
    <row r="8" spans="1:8" ht="22.5" customHeight="1" x14ac:dyDescent="0.2">
      <c r="A8" s="74">
        <v>4</v>
      </c>
      <c r="B8" s="79">
        <v>233200284</v>
      </c>
      <c r="C8" s="83" t="s">
        <v>115</v>
      </c>
      <c r="D8" s="79"/>
      <c r="E8" s="80" t="s">
        <v>145</v>
      </c>
      <c r="F8" s="84">
        <v>0.64</v>
      </c>
      <c r="G8" s="85"/>
    </row>
    <row r="9" spans="1:8" ht="22.5" customHeight="1" x14ac:dyDescent="0.2">
      <c r="A9" s="74">
        <v>5</v>
      </c>
      <c r="B9" s="79">
        <v>193200053</v>
      </c>
      <c r="C9" s="83" t="s">
        <v>116</v>
      </c>
      <c r="D9" s="79"/>
      <c r="E9" s="80" t="s">
        <v>145</v>
      </c>
      <c r="F9" s="84">
        <v>0.71</v>
      </c>
      <c r="G9" s="85"/>
    </row>
    <row r="10" spans="1:8" ht="22.5" customHeight="1" x14ac:dyDescent="0.2">
      <c r="A10" s="74">
        <v>6</v>
      </c>
      <c r="B10" s="74">
        <v>233200287</v>
      </c>
      <c r="C10" s="82" t="s">
        <v>131</v>
      </c>
      <c r="D10" s="74"/>
      <c r="E10" s="75" t="s">
        <v>145</v>
      </c>
      <c r="F10" s="81">
        <v>0.86</v>
      </c>
      <c r="G10" s="74" t="s">
        <v>151</v>
      </c>
    </row>
    <row r="11" spans="1:8" ht="22.5" customHeight="1" x14ac:dyDescent="0.2">
      <c r="A11" s="74">
        <v>7</v>
      </c>
      <c r="B11" s="79">
        <v>233200288</v>
      </c>
      <c r="C11" s="83" t="s">
        <v>118</v>
      </c>
      <c r="D11" s="79"/>
      <c r="E11" s="80" t="s">
        <v>145</v>
      </c>
      <c r="F11" s="84">
        <v>0.56999999999999995</v>
      </c>
      <c r="G11" s="85"/>
    </row>
    <row r="12" spans="1:8" ht="32.25" customHeight="1" x14ac:dyDescent="0.2">
      <c r="A12" s="74">
        <v>8</v>
      </c>
      <c r="B12" s="79">
        <v>233200300</v>
      </c>
      <c r="C12" s="83" t="s">
        <v>147</v>
      </c>
      <c r="D12" s="79"/>
      <c r="E12" s="80" t="s">
        <v>145</v>
      </c>
      <c r="F12" s="84">
        <v>0.64</v>
      </c>
      <c r="G12" s="100" t="s">
        <v>155</v>
      </c>
    </row>
    <row r="13" spans="1:8" ht="22.5" customHeight="1" x14ac:dyDescent="0.2">
      <c r="A13" s="74">
        <v>9</v>
      </c>
      <c r="B13" s="101">
        <v>233200301</v>
      </c>
      <c r="C13" s="102" t="s">
        <v>129</v>
      </c>
      <c r="D13" s="101"/>
      <c r="E13" s="103" t="s">
        <v>145</v>
      </c>
      <c r="F13" s="104">
        <v>0.86</v>
      </c>
      <c r="G13" s="101" t="s">
        <v>151</v>
      </c>
      <c r="H13" s="105" t="s">
        <v>154</v>
      </c>
    </row>
    <row r="14" spans="1:8" ht="22.5" customHeight="1" x14ac:dyDescent="0.2">
      <c r="A14" s="74">
        <v>10</v>
      </c>
      <c r="B14" s="79">
        <v>233200273</v>
      </c>
      <c r="C14" s="83" t="s">
        <v>103</v>
      </c>
      <c r="D14" s="79" t="s">
        <v>145</v>
      </c>
      <c r="E14" s="79"/>
      <c r="F14" s="84">
        <v>0.64</v>
      </c>
      <c r="G14" s="85"/>
    </row>
    <row r="15" spans="1:8" ht="22.5" customHeight="1" x14ac:dyDescent="0.25">
      <c r="A15" s="74">
        <v>11</v>
      </c>
      <c r="B15" s="79">
        <v>233200280</v>
      </c>
      <c r="C15" s="83" t="s">
        <v>130</v>
      </c>
      <c r="D15" s="78"/>
      <c r="E15" s="78"/>
      <c r="F15" s="84">
        <v>0.14000000000000001</v>
      </c>
      <c r="G15" s="85"/>
    </row>
    <row r="16" spans="1:8" ht="22.5" customHeight="1" x14ac:dyDescent="0.2"/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</sheetData>
  <mergeCells count="7">
    <mergeCell ref="A1:E1"/>
    <mergeCell ref="F3:F4"/>
    <mergeCell ref="G3:G4"/>
    <mergeCell ref="D3:E3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Kls 01</vt:lpstr>
      <vt:lpstr>remedial test</vt:lpstr>
      <vt:lpstr>'Kls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2024-08-13T08:37:55Z</dcterms:modified>
</cp:coreProperties>
</file>