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U\Nilai Akhir\NA 2023 2\"/>
    </mc:Choice>
  </mc:AlternateContent>
  <xr:revisionPtr revIDLastSave="0" documentId="13_ncr:1_{1640F01E-A08B-44B4-93EF-AA7E19042AF0}" xr6:coauthVersionLast="45" xr6:coauthVersionMax="45" xr10:uidLastSave="{00000000-0000-0000-0000-000000000000}"/>
  <bookViews>
    <workbookView xWindow="15" yWindow="0" windowWidth="20475" windowHeight="10800" activeTab="3" xr2:uid="{00000000-000D-0000-FFFF-FFFF00000000}"/>
  </bookViews>
  <sheets>
    <sheet name="Kls 01 (1)" sheetId="1" r:id="rId1"/>
    <sheet name="Kls 01 (2)" sheetId="3" r:id="rId2"/>
    <sheet name="Kls 02" sheetId="2" r:id="rId3"/>
    <sheet name="Remedial 01" sheetId="4" r:id="rId4"/>
    <sheet name="Remedial 02" sheetId="5" r:id="rId5"/>
  </sheets>
  <definedNames>
    <definedName name="_xlnm._FilterDatabase" localSheetId="0" hidden="1">'Kls 01 (1)'!$A$13:$Q$54</definedName>
    <definedName name="_xlnm._FilterDatabase" localSheetId="1" hidden="1">'Kls 01 (2)'!$A$13:$Q$54</definedName>
    <definedName name="_xlnm._FilterDatabase" localSheetId="2" hidden="1">'Kls 02'!$A$13:$Q$54</definedName>
    <definedName name="_xlnm.Print_Titles" localSheetId="0">'Kls 01 (1)'!$11:$13</definedName>
    <definedName name="_xlnm.Print_Titles" localSheetId="1">'Kls 01 (2)'!$11:$13</definedName>
    <definedName name="_xlnm.Print_Titles" localSheetId="2">'Kls 02'!$11:$13</definedName>
  </definedNames>
  <calcPr calcId="191029"/>
</workbook>
</file>

<file path=xl/calcChain.xml><?xml version="1.0" encoding="utf-8"?>
<calcChain xmlns="http://schemas.openxmlformats.org/spreadsheetml/2006/main">
  <c r="M13" i="3" l="1"/>
  <c r="Q61" i="3" s="1"/>
  <c r="L61" i="3" s="1"/>
  <c r="M61" i="3" s="1"/>
  <c r="N61" i="3" s="1"/>
  <c r="Q14" i="3" l="1"/>
  <c r="L14" i="3" s="1"/>
  <c r="M14" i="3" s="1"/>
  <c r="N14" i="3" s="1"/>
  <c r="Q15" i="3"/>
  <c r="L15" i="3" s="1"/>
  <c r="M15" i="3" s="1"/>
  <c r="N15" i="3" s="1"/>
  <c r="Q16" i="3"/>
  <c r="L16" i="3" s="1"/>
  <c r="M16" i="3" s="1"/>
  <c r="N16" i="3" s="1"/>
  <c r="Q17" i="3"/>
  <c r="L17" i="3" s="1"/>
  <c r="M17" i="3" s="1"/>
  <c r="N17" i="3" s="1"/>
  <c r="Q18" i="3"/>
  <c r="L18" i="3" s="1"/>
  <c r="M18" i="3" s="1"/>
  <c r="N18" i="3" s="1"/>
  <c r="Q19" i="3"/>
  <c r="L19" i="3" s="1"/>
  <c r="M19" i="3" s="1"/>
  <c r="N19" i="3" s="1"/>
  <c r="Q20" i="3"/>
  <c r="L20" i="3" s="1"/>
  <c r="M20" i="3" s="1"/>
  <c r="N20" i="3" s="1"/>
  <c r="Q21" i="3"/>
  <c r="L21" i="3" s="1"/>
  <c r="M21" i="3" s="1"/>
  <c r="N21" i="3" s="1"/>
  <c r="Q22" i="3"/>
  <c r="L22" i="3" s="1"/>
  <c r="M22" i="3" s="1"/>
  <c r="N22" i="3" s="1"/>
  <c r="Q23" i="3"/>
  <c r="L23" i="3" s="1"/>
  <c r="M23" i="3" s="1"/>
  <c r="N23" i="3" s="1"/>
  <c r="Q24" i="3"/>
  <c r="L24" i="3" s="1"/>
  <c r="M24" i="3" s="1"/>
  <c r="N24" i="3" s="1"/>
  <c r="Q25" i="3"/>
  <c r="L25" i="3" s="1"/>
  <c r="M25" i="3" s="1"/>
  <c r="N25" i="3" s="1"/>
  <c r="Q26" i="3"/>
  <c r="L26" i="3" s="1"/>
  <c r="M26" i="3" s="1"/>
  <c r="N26" i="3" s="1"/>
  <c r="Q27" i="3"/>
  <c r="L27" i="3" s="1"/>
  <c r="M27" i="3" s="1"/>
  <c r="N27" i="3" s="1"/>
  <c r="Q28" i="3"/>
  <c r="L28" i="3" s="1"/>
  <c r="M28" i="3" s="1"/>
  <c r="N28" i="3" s="1"/>
  <c r="Q29" i="3"/>
  <c r="L29" i="3" s="1"/>
  <c r="M29" i="3" s="1"/>
  <c r="N29" i="3" s="1"/>
  <c r="Q30" i="3"/>
  <c r="L30" i="3" s="1"/>
  <c r="M30" i="3" s="1"/>
  <c r="N30" i="3" s="1"/>
  <c r="Q31" i="3"/>
  <c r="L31" i="3" s="1"/>
  <c r="M31" i="3" s="1"/>
  <c r="N31" i="3" s="1"/>
  <c r="Q32" i="3"/>
  <c r="L32" i="3" s="1"/>
  <c r="M32" i="3" s="1"/>
  <c r="N32" i="3" s="1"/>
  <c r="Q33" i="3"/>
  <c r="L33" i="3" s="1"/>
  <c r="M33" i="3" s="1"/>
  <c r="N33" i="3" s="1"/>
  <c r="Q34" i="3"/>
  <c r="L34" i="3" s="1"/>
  <c r="M34" i="3" s="1"/>
  <c r="N34" i="3" s="1"/>
  <c r="Q35" i="3"/>
  <c r="L35" i="3" s="1"/>
  <c r="M35" i="3" s="1"/>
  <c r="N35" i="3" s="1"/>
  <c r="Q36" i="3"/>
  <c r="L36" i="3" s="1"/>
  <c r="M36" i="3" s="1"/>
  <c r="N36" i="3" s="1"/>
  <c r="Q37" i="3"/>
  <c r="L37" i="3" s="1"/>
  <c r="M37" i="3" s="1"/>
  <c r="N37" i="3" s="1"/>
  <c r="Q38" i="3"/>
  <c r="L38" i="3" s="1"/>
  <c r="M38" i="3" s="1"/>
  <c r="N38" i="3" s="1"/>
  <c r="Q39" i="3"/>
  <c r="L39" i="3" s="1"/>
  <c r="M39" i="3" s="1"/>
  <c r="N39" i="3" s="1"/>
  <c r="Q40" i="3"/>
  <c r="L40" i="3" s="1"/>
  <c r="M40" i="3" s="1"/>
  <c r="N40" i="3" s="1"/>
  <c r="Q41" i="3"/>
  <c r="L41" i="3" s="1"/>
  <c r="M41" i="3" s="1"/>
  <c r="N41" i="3" s="1"/>
  <c r="Q42" i="3"/>
  <c r="L42" i="3" s="1"/>
  <c r="M42" i="3" s="1"/>
  <c r="N42" i="3" s="1"/>
  <c r="Q43" i="3"/>
  <c r="L43" i="3" s="1"/>
  <c r="M43" i="3" s="1"/>
  <c r="N43" i="3" s="1"/>
  <c r="Q44" i="3"/>
  <c r="L44" i="3" s="1"/>
  <c r="M44" i="3" s="1"/>
  <c r="N44" i="3" s="1"/>
  <c r="Q45" i="3"/>
  <c r="L45" i="3" s="1"/>
  <c r="M45" i="3" s="1"/>
  <c r="N45" i="3" s="1"/>
  <c r="Q46" i="3"/>
  <c r="L46" i="3" s="1"/>
  <c r="M46" i="3" s="1"/>
  <c r="N46" i="3" s="1"/>
  <c r="Q47" i="3"/>
  <c r="L47" i="3" s="1"/>
  <c r="M47" i="3" s="1"/>
  <c r="N47" i="3" s="1"/>
  <c r="Q48" i="3"/>
  <c r="L48" i="3" s="1"/>
  <c r="M48" i="3" s="1"/>
  <c r="N48" i="3" s="1"/>
  <c r="Q49" i="3"/>
  <c r="L49" i="3" s="1"/>
  <c r="M49" i="3" s="1"/>
  <c r="N49" i="3" s="1"/>
  <c r="Q50" i="3"/>
  <c r="L50" i="3" s="1"/>
  <c r="M50" i="3" s="1"/>
  <c r="N50" i="3" s="1"/>
  <c r="Q51" i="3"/>
  <c r="L51" i="3" s="1"/>
  <c r="M51" i="3" s="1"/>
  <c r="N51" i="3" s="1"/>
  <c r="Q52" i="3"/>
  <c r="L52" i="3" s="1"/>
  <c r="M52" i="3" s="1"/>
  <c r="N52" i="3" s="1"/>
  <c r="Q53" i="3"/>
  <c r="L53" i="3" s="1"/>
  <c r="M53" i="3" s="1"/>
  <c r="N53" i="3" s="1"/>
  <c r="Q54" i="3"/>
  <c r="L54" i="3" s="1"/>
  <c r="M54" i="3" s="1"/>
  <c r="N54" i="3" s="1"/>
  <c r="Q55" i="3"/>
  <c r="L55" i="3" s="1"/>
  <c r="M55" i="3" s="1"/>
  <c r="N55" i="3" s="1"/>
  <c r="Q56" i="3"/>
  <c r="L56" i="3" s="1"/>
  <c r="M56" i="3" s="1"/>
  <c r="N56" i="3" s="1"/>
  <c r="Q57" i="3"/>
  <c r="L57" i="3" s="1"/>
  <c r="M57" i="3" s="1"/>
  <c r="N57" i="3" s="1"/>
  <c r="Q58" i="3"/>
  <c r="L58" i="3" s="1"/>
  <c r="M58" i="3" s="1"/>
  <c r="N58" i="3" s="1"/>
  <c r="Q59" i="3"/>
  <c r="L59" i="3" s="1"/>
  <c r="M59" i="3" s="1"/>
  <c r="N59" i="3" s="1"/>
  <c r="Q60" i="3"/>
  <c r="L60" i="3" s="1"/>
  <c r="M60" i="3" s="1"/>
  <c r="N60" i="3" s="1"/>
  <c r="M13" i="2"/>
  <c r="Q61" i="2" s="1"/>
  <c r="L61" i="2" s="1"/>
  <c r="M61" i="2" s="1"/>
  <c r="N61" i="2" s="1"/>
  <c r="E67" i="3" l="1"/>
  <c r="F67" i="3" s="1"/>
  <c r="E65" i="3"/>
  <c r="F65" i="3" s="1"/>
  <c r="E69" i="3"/>
  <c r="F69" i="3" s="1"/>
  <c r="E70" i="3"/>
  <c r="F70" i="3" s="1"/>
  <c r="E68" i="3"/>
  <c r="F68" i="3" s="1"/>
  <c r="E66" i="3"/>
  <c r="F66" i="3" s="1"/>
  <c r="E64" i="3"/>
  <c r="Q14" i="2"/>
  <c r="L14" i="2" s="1"/>
  <c r="M14" i="2" s="1"/>
  <c r="N14" i="2" s="1"/>
  <c r="Q15" i="2"/>
  <c r="L15" i="2" s="1"/>
  <c r="M15" i="2" s="1"/>
  <c r="N15" i="2" s="1"/>
  <c r="Q16" i="2"/>
  <c r="L16" i="2" s="1"/>
  <c r="M16" i="2" s="1"/>
  <c r="Q17" i="2"/>
  <c r="L17" i="2" s="1"/>
  <c r="M17" i="2" s="1"/>
  <c r="N17" i="2" s="1"/>
  <c r="Q18" i="2"/>
  <c r="L18" i="2" s="1"/>
  <c r="M18" i="2" s="1"/>
  <c r="N18" i="2" s="1"/>
  <c r="Q19" i="2"/>
  <c r="L19" i="2" s="1"/>
  <c r="M19" i="2" s="1"/>
  <c r="N19" i="2" s="1"/>
  <c r="Q20" i="2"/>
  <c r="L20" i="2" s="1"/>
  <c r="M20" i="2" s="1"/>
  <c r="N20" i="2" s="1"/>
  <c r="Q21" i="2"/>
  <c r="L21" i="2" s="1"/>
  <c r="M21" i="2" s="1"/>
  <c r="Q22" i="2"/>
  <c r="L22" i="2" s="1"/>
  <c r="M22" i="2" s="1"/>
  <c r="N22" i="2" s="1"/>
  <c r="Q23" i="2"/>
  <c r="L23" i="2" s="1"/>
  <c r="M23" i="2" s="1"/>
  <c r="N23" i="2" s="1"/>
  <c r="Q24" i="2"/>
  <c r="L24" i="2" s="1"/>
  <c r="M24" i="2" s="1"/>
  <c r="N24" i="2" s="1"/>
  <c r="Q25" i="2"/>
  <c r="L25" i="2" s="1"/>
  <c r="M25" i="2" s="1"/>
  <c r="N25" i="2" s="1"/>
  <c r="Q26" i="2"/>
  <c r="L26" i="2" s="1"/>
  <c r="M26" i="2" s="1"/>
  <c r="N26" i="2" s="1"/>
  <c r="Q27" i="2"/>
  <c r="L27" i="2" s="1"/>
  <c r="M27" i="2" s="1"/>
  <c r="N27" i="2" s="1"/>
  <c r="Q28" i="2"/>
  <c r="L28" i="2" s="1"/>
  <c r="M28" i="2" s="1"/>
  <c r="N28" i="2" s="1"/>
  <c r="Q29" i="2"/>
  <c r="L29" i="2" s="1"/>
  <c r="M29" i="2" s="1"/>
  <c r="N29" i="2" s="1"/>
  <c r="Q30" i="2"/>
  <c r="L30" i="2" s="1"/>
  <c r="M30" i="2" s="1"/>
  <c r="N30" i="2" s="1"/>
  <c r="Q31" i="2"/>
  <c r="L31" i="2" s="1"/>
  <c r="M31" i="2" s="1"/>
  <c r="N31" i="2" s="1"/>
  <c r="Q32" i="2"/>
  <c r="L32" i="2" s="1"/>
  <c r="M32" i="2" s="1"/>
  <c r="Q33" i="2"/>
  <c r="L33" i="2" s="1"/>
  <c r="M33" i="2" s="1"/>
  <c r="N33" i="2" s="1"/>
  <c r="Q34" i="2"/>
  <c r="L34" i="2" s="1"/>
  <c r="M34" i="2" s="1"/>
  <c r="N34" i="2" s="1"/>
  <c r="Q35" i="2"/>
  <c r="L35" i="2" s="1"/>
  <c r="M35" i="2" s="1"/>
  <c r="Q36" i="2"/>
  <c r="L36" i="2" s="1"/>
  <c r="M36" i="2" s="1"/>
  <c r="N36" i="2" s="1"/>
  <c r="Q37" i="2"/>
  <c r="L37" i="2" s="1"/>
  <c r="M37" i="2" s="1"/>
  <c r="N37" i="2" s="1"/>
  <c r="Q38" i="2"/>
  <c r="L38" i="2" s="1"/>
  <c r="M38" i="2" s="1"/>
  <c r="N38" i="2" s="1"/>
  <c r="Q39" i="2"/>
  <c r="L39" i="2" s="1"/>
  <c r="M39" i="2" s="1"/>
  <c r="N39" i="2" s="1"/>
  <c r="Q40" i="2"/>
  <c r="L40" i="2" s="1"/>
  <c r="M40" i="2" s="1"/>
  <c r="N40" i="2" s="1"/>
  <c r="Q41" i="2"/>
  <c r="L41" i="2" s="1"/>
  <c r="M41" i="2" s="1"/>
  <c r="N41" i="2" s="1"/>
  <c r="Q42" i="2"/>
  <c r="L42" i="2" s="1"/>
  <c r="M42" i="2" s="1"/>
  <c r="N42" i="2" s="1"/>
  <c r="Q43" i="2"/>
  <c r="L43" i="2" s="1"/>
  <c r="M43" i="2" s="1"/>
  <c r="N43" i="2" s="1"/>
  <c r="Q44" i="2"/>
  <c r="L44" i="2" s="1"/>
  <c r="M44" i="2" s="1"/>
  <c r="N44" i="2" s="1"/>
  <c r="Q45" i="2"/>
  <c r="L45" i="2" s="1"/>
  <c r="M45" i="2" s="1"/>
  <c r="N45" i="2" s="1"/>
  <c r="Q46" i="2"/>
  <c r="L46" i="2" s="1"/>
  <c r="M46" i="2" s="1"/>
  <c r="Q47" i="2"/>
  <c r="L47" i="2" s="1"/>
  <c r="M47" i="2" s="1"/>
  <c r="N47" i="2" s="1"/>
  <c r="Q48" i="2"/>
  <c r="L48" i="2" s="1"/>
  <c r="M48" i="2" s="1"/>
  <c r="N48" i="2" s="1"/>
  <c r="Q49" i="2"/>
  <c r="L49" i="2" s="1"/>
  <c r="M49" i="2" s="1"/>
  <c r="N49" i="2" s="1"/>
  <c r="Q50" i="2"/>
  <c r="L50" i="2" s="1"/>
  <c r="M50" i="2" s="1"/>
  <c r="N50" i="2" s="1"/>
  <c r="Q51" i="2"/>
  <c r="L51" i="2" s="1"/>
  <c r="M51" i="2" s="1"/>
  <c r="N51" i="2" s="1"/>
  <c r="Q52" i="2"/>
  <c r="L52" i="2" s="1"/>
  <c r="M52" i="2" s="1"/>
  <c r="N52" i="2" s="1"/>
  <c r="Q53" i="2"/>
  <c r="L53" i="2" s="1"/>
  <c r="M53" i="2" s="1"/>
  <c r="N53" i="2" s="1"/>
  <c r="Q54" i="2"/>
  <c r="L54" i="2" s="1"/>
  <c r="M54" i="2" s="1"/>
  <c r="N54" i="2" s="1"/>
  <c r="Q55" i="2"/>
  <c r="L55" i="2" s="1"/>
  <c r="M55" i="2" s="1"/>
  <c r="N55" i="2" s="1"/>
  <c r="Q56" i="2"/>
  <c r="L56" i="2" s="1"/>
  <c r="M56" i="2" s="1"/>
  <c r="N56" i="2" s="1"/>
  <c r="Q57" i="2"/>
  <c r="L57" i="2" s="1"/>
  <c r="M57" i="2" s="1"/>
  <c r="N57" i="2" s="1"/>
  <c r="Q58" i="2"/>
  <c r="L58" i="2" s="1"/>
  <c r="M58" i="2" s="1"/>
  <c r="N58" i="2" s="1"/>
  <c r="Q59" i="2"/>
  <c r="L59" i="2" s="1"/>
  <c r="M59" i="2" s="1"/>
  <c r="N59" i="2" s="1"/>
  <c r="Q60" i="2"/>
  <c r="L60" i="2" s="1"/>
  <c r="M60" i="2" s="1"/>
  <c r="N60" i="2" s="1"/>
  <c r="M13" i="1"/>
  <c r="Q30" i="1" s="1"/>
  <c r="L30" i="1" s="1"/>
  <c r="M30" i="1" s="1"/>
  <c r="N30" i="1" s="1"/>
  <c r="E71" i="3" l="1"/>
  <c r="F71" i="3" s="1"/>
  <c r="F64" i="3"/>
  <c r="E69" i="2"/>
  <c r="F69" i="2" s="1"/>
  <c r="E67" i="2"/>
  <c r="F67" i="2" s="1"/>
  <c r="E65" i="2"/>
  <c r="F65" i="2" s="1"/>
  <c r="E70" i="2"/>
  <c r="F70" i="2" s="1"/>
  <c r="E64" i="2"/>
  <c r="E68" i="2"/>
  <c r="F68" i="2" s="1"/>
  <c r="E66" i="2"/>
  <c r="F66" i="2" s="1"/>
  <c r="Q23" i="1"/>
  <c r="L23" i="1" s="1"/>
  <c r="M23" i="1" s="1"/>
  <c r="N23" i="1" s="1"/>
  <c r="Q24" i="1"/>
  <c r="L24" i="1" s="1"/>
  <c r="M24" i="1" s="1"/>
  <c r="N24" i="1" s="1"/>
  <c r="Q25" i="1"/>
  <c r="L25" i="1" s="1"/>
  <c r="M25" i="1" s="1"/>
  <c r="N25" i="1" s="1"/>
  <c r="Q26" i="1"/>
  <c r="L26" i="1" s="1"/>
  <c r="M26" i="1" s="1"/>
  <c r="N26" i="1" s="1"/>
  <c r="Q27" i="1"/>
  <c r="L27" i="1" s="1"/>
  <c r="M27" i="1" s="1"/>
  <c r="N27" i="1" s="1"/>
  <c r="Q28" i="1"/>
  <c r="L28" i="1" s="1"/>
  <c r="M28" i="1" s="1"/>
  <c r="N28" i="1" s="1"/>
  <c r="Q29" i="1"/>
  <c r="L29" i="1" s="1"/>
  <c r="M29" i="1" s="1"/>
  <c r="N29" i="1" s="1"/>
  <c r="Q61" i="1"/>
  <c r="L61" i="1" s="1"/>
  <c r="M61" i="1" s="1"/>
  <c r="N61" i="1" s="1"/>
  <c r="Q60" i="1"/>
  <c r="L60" i="1" s="1"/>
  <c r="M60" i="1" s="1"/>
  <c r="N60" i="1" s="1"/>
  <c r="Q59" i="1"/>
  <c r="L59" i="1" s="1"/>
  <c r="M59" i="1" s="1"/>
  <c r="N59" i="1" s="1"/>
  <c r="Q58" i="1"/>
  <c r="L58" i="1" s="1"/>
  <c r="M58" i="1" s="1"/>
  <c r="N58" i="1" s="1"/>
  <c r="Q57" i="1"/>
  <c r="L57" i="1" s="1"/>
  <c r="M57" i="1" s="1"/>
  <c r="N57" i="1" s="1"/>
  <c r="Q56" i="1"/>
  <c r="L56" i="1" s="1"/>
  <c r="M56" i="1" s="1"/>
  <c r="N56" i="1" s="1"/>
  <c r="Q55" i="1"/>
  <c r="L55" i="1" s="1"/>
  <c r="M55" i="1" s="1"/>
  <c r="N55" i="1" s="1"/>
  <c r="Q54" i="1"/>
  <c r="L54" i="1" s="1"/>
  <c r="M54" i="1" s="1"/>
  <c r="Q53" i="1"/>
  <c r="L53" i="1" s="1"/>
  <c r="M53" i="1" s="1"/>
  <c r="N53" i="1" s="1"/>
  <c r="Q52" i="1"/>
  <c r="L52" i="1" s="1"/>
  <c r="M52" i="1" s="1"/>
  <c r="N52" i="1" s="1"/>
  <c r="Q51" i="1"/>
  <c r="L51" i="1" s="1"/>
  <c r="M51" i="1" s="1"/>
  <c r="N51" i="1" s="1"/>
  <c r="Q50" i="1"/>
  <c r="L50" i="1" s="1"/>
  <c r="M50" i="1" s="1"/>
  <c r="N50" i="1" s="1"/>
  <c r="Q49" i="1"/>
  <c r="L49" i="1" s="1"/>
  <c r="M49" i="1" s="1"/>
  <c r="N49" i="1" s="1"/>
  <c r="Q48" i="1"/>
  <c r="L48" i="1" s="1"/>
  <c r="M48" i="1" s="1"/>
  <c r="N48" i="1" s="1"/>
  <c r="Q47" i="1"/>
  <c r="L47" i="1" s="1"/>
  <c r="M47" i="1" s="1"/>
  <c r="N47" i="1" s="1"/>
  <c r="Q46" i="1"/>
  <c r="L46" i="1" s="1"/>
  <c r="M46" i="1" s="1"/>
  <c r="N46" i="1" s="1"/>
  <c r="Q45" i="1"/>
  <c r="L45" i="1" s="1"/>
  <c r="M45" i="1" s="1"/>
  <c r="N45" i="1" s="1"/>
  <c r="Q44" i="1"/>
  <c r="L44" i="1" s="1"/>
  <c r="M44" i="1" s="1"/>
  <c r="N44" i="1" s="1"/>
  <c r="Q43" i="1"/>
  <c r="L43" i="1" s="1"/>
  <c r="M43" i="1" s="1"/>
  <c r="N43" i="1" s="1"/>
  <c r="Q42" i="1"/>
  <c r="L42" i="1" s="1"/>
  <c r="M42" i="1" s="1"/>
  <c r="N42" i="1" s="1"/>
  <c r="Q41" i="1"/>
  <c r="L41" i="1" s="1"/>
  <c r="M41" i="1" s="1"/>
  <c r="N41" i="1" s="1"/>
  <c r="Q40" i="1"/>
  <c r="L40" i="1" s="1"/>
  <c r="M40" i="1" s="1"/>
  <c r="N40" i="1" s="1"/>
  <c r="Q39" i="1"/>
  <c r="L39" i="1" s="1"/>
  <c r="M39" i="1" s="1"/>
  <c r="N39" i="1" s="1"/>
  <c r="Q38" i="1"/>
  <c r="L38" i="1" s="1"/>
  <c r="M38" i="1" s="1"/>
  <c r="Q37" i="1"/>
  <c r="L37" i="1" s="1"/>
  <c r="M37" i="1" s="1"/>
  <c r="N37" i="1" s="1"/>
  <c r="Q36" i="1"/>
  <c r="L36" i="1" s="1"/>
  <c r="M36" i="1" s="1"/>
  <c r="N36" i="1" s="1"/>
  <c r="Q35" i="1"/>
  <c r="L35" i="1" s="1"/>
  <c r="M35" i="1" s="1"/>
  <c r="N35" i="1" s="1"/>
  <c r="Q34" i="1"/>
  <c r="L34" i="1" s="1"/>
  <c r="M34" i="1" s="1"/>
  <c r="N34" i="1" s="1"/>
  <c r="Q33" i="1"/>
  <c r="L33" i="1" s="1"/>
  <c r="M33" i="1" s="1"/>
  <c r="N33" i="1" s="1"/>
  <c r="Q32" i="1"/>
  <c r="L32" i="1" s="1"/>
  <c r="M32" i="1" s="1"/>
  <c r="Q31" i="1"/>
  <c r="L31" i="1" s="1"/>
  <c r="M31" i="1" s="1"/>
  <c r="Q14" i="1"/>
  <c r="L14" i="1" s="1"/>
  <c r="M14" i="1" s="1"/>
  <c r="N14" i="1" s="1"/>
  <c r="Q15" i="1"/>
  <c r="L15" i="1" s="1"/>
  <c r="M15" i="1" s="1"/>
  <c r="N15" i="1" s="1"/>
  <c r="Q16" i="1"/>
  <c r="L16" i="1" s="1"/>
  <c r="M16" i="1" s="1"/>
  <c r="N16" i="1" s="1"/>
  <c r="Q17" i="1"/>
  <c r="L17" i="1" s="1"/>
  <c r="M17" i="1" s="1"/>
  <c r="N17" i="1" s="1"/>
  <c r="Q18" i="1"/>
  <c r="L18" i="1" s="1"/>
  <c r="M18" i="1" s="1"/>
  <c r="Q19" i="1"/>
  <c r="L19" i="1" s="1"/>
  <c r="M19" i="1" s="1"/>
  <c r="N19" i="1" s="1"/>
  <c r="Q20" i="1"/>
  <c r="L20" i="1" s="1"/>
  <c r="M20" i="1" s="1"/>
  <c r="N20" i="1" s="1"/>
  <c r="Q21" i="1"/>
  <c r="L21" i="1" s="1"/>
  <c r="M21" i="1" s="1"/>
  <c r="N21" i="1" s="1"/>
  <c r="Q22" i="1"/>
  <c r="L22" i="1" s="1"/>
  <c r="M22" i="1" s="1"/>
  <c r="N22" i="1" s="1"/>
  <c r="E64" i="1" l="1"/>
  <c r="E71" i="2"/>
  <c r="F71" i="2" s="1"/>
  <c r="F64" i="2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F64" i="1" l="1"/>
  <c r="E71" i="1"/>
  <c r="F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934B990C-AF4F-4318-A286-83C70BAB65A8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FBB9D0CC-54B8-4CA0-9239-8AB44341B8B8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<sst xmlns="http://schemas.openxmlformats.org/spreadsheetml/2006/main" count="688" uniqueCount="200">
  <si>
    <t>DAFTAR NILAI PRAKTIKUM MAHASISWA</t>
  </si>
  <si>
    <t>Tahun Ajaran</t>
  </si>
  <si>
    <t>:</t>
  </si>
  <si>
    <t>Semester</t>
  </si>
  <si>
    <t>6</t>
  </si>
  <si>
    <t>Jenjang Studi</t>
  </si>
  <si>
    <t>S1</t>
  </si>
  <si>
    <t>Program Studi</t>
  </si>
  <si>
    <t>Kelas Kuliah</t>
  </si>
  <si>
    <t>Kode MK</t>
  </si>
  <si>
    <t>Mata Kuliah</t>
  </si>
  <si>
    <t>No.</t>
  </si>
  <si>
    <t>NIM</t>
  </si>
  <si>
    <t>K</t>
  </si>
  <si>
    <t>Nama Mahasiswa</t>
  </si>
  <si>
    <t>ASPEK PENILAIAN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</si>
  <si>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</si>
  <si>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</si>
  <si>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</si>
  <si>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</si>
  <si>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</si>
  <si>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</si>
  <si>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</si>
  <si>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</si>
  <si>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</si>
  <si>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</si>
  <si>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</si>
  <si>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</si>
  <si>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</si>
  <si>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>~NSIM</t>
  </si>
  <si>
    <t>NSIM</t>
  </si>
  <si>
    <t>1</t>
  </si>
  <si>
    <t xml:space="preserve"> 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</si>
  <si>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</si>
  <si>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</si>
  <si>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</si>
  <si>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</si>
  <si>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</si>
  <si>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</si>
  <si>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</si>
  <si>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</si>
  <si>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</si>
  <si>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</si>
  <si>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</si>
  <si>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</si>
  <si>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</si>
  <si>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</si>
  <si>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</si>
  <si>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</si>
  <si>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</si>
  <si>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</si>
  <si>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</si>
  <si>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</si>
  <si>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</si>
  <si>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</si>
  <si>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</si>
  <si>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</si>
  <si>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</si>
  <si>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</si>
  <si>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</si>
  <si>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</si>
  <si>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</si>
  <si>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</si>
  <si>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</si>
  <si>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</si>
  <si>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</si>
  <si>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</si>
  <si>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</si>
  <si>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</si>
  <si>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</si>
  <si>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</si>
  <si>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</si>
  <si>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</si>
  <si>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</si>
  <si>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</si>
  <si>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</si>
  <si>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</si>
  <si>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</si>
  <si>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</si>
  <si>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NILAI</t>
  </si>
  <si>
    <t>JMH</t>
  </si>
  <si>
    <t>%</t>
  </si>
  <si>
    <t>A</t>
  </si>
  <si>
    <t>AB</t>
  </si>
  <si>
    <t>B</t>
  </si>
  <si>
    <t>BC</t>
  </si>
  <si>
    <t>C</t>
  </si>
  <si>
    <t>D</t>
  </si>
  <si>
    <t>E</t>
  </si>
  <si>
    <t>Jumlah</t>
  </si>
  <si>
    <t>YOGYAKARTA, ..........................</t>
  </si>
  <si>
    <t>DOSEN PENGAMPU</t>
  </si>
  <si>
    <t>SUKATI, S.Pd.I., M.Pd</t>
  </si>
  <si>
    <t>01</t>
  </si>
  <si>
    <t>2023/2024 Genap</t>
  </si>
  <si>
    <t xml:space="preserve">Manajemen </t>
  </si>
  <si>
    <t>ABDAN GHIFARI ATSQO</t>
  </si>
  <si>
    <t>ADIL PERSADA</t>
  </si>
  <si>
    <t>AISAH RIKA RODIYAH</t>
  </si>
  <si>
    <t>AKBAR MAUALANA ROSYID</t>
  </si>
  <si>
    <t>AMEILIA NUGRAHANING PUTRI</t>
  </si>
  <si>
    <t>AMELIYA SYAFITRI</t>
  </si>
  <si>
    <t>ANANDA WAHYU ALIFIN</t>
  </si>
  <si>
    <t>ANNISA FADHILA PRITANOVI</t>
  </si>
  <si>
    <t>ANWAR ERE JAWA</t>
  </si>
  <si>
    <t>AQIL PUTRA MAULANA</t>
  </si>
  <si>
    <t>ARDIA RANDY SETYAWAN</t>
  </si>
  <si>
    <t>ASSYIFA SURYA ALFAREZA</t>
  </si>
  <si>
    <t>AT TORIQ ADAM RIADHO</t>
  </si>
  <si>
    <t>DHIDA CANDRA CAHYANDARI</t>
  </si>
  <si>
    <t>DIAN NOVIANA</t>
  </si>
  <si>
    <t>DINNA KURNIAWATI</t>
  </si>
  <si>
    <t>ELVINA RAHMA NEYSA</t>
  </si>
  <si>
    <t>FIMA NURUL FEBRIYANA</t>
  </si>
  <si>
    <t>GOZI PERDIANSYAH</t>
  </si>
  <si>
    <t>HAEVA AZKIA</t>
  </si>
  <si>
    <t>HAMAM NUHONY</t>
  </si>
  <si>
    <t>HANIN DHIYA ISMA IZZATY</t>
  </si>
  <si>
    <t>HANNA NAJMI SALSABILLA</t>
  </si>
  <si>
    <t>HELMI FALIH DHIYAULHAQ</t>
  </si>
  <si>
    <t>IDA YUNITA</t>
  </si>
  <si>
    <t>INES TAMARA</t>
  </si>
  <si>
    <t>ISMAIL</t>
  </si>
  <si>
    <t>JIHAN AUNILLAH</t>
  </si>
  <si>
    <t>KHAIRUN NISA LATHIFAH</t>
  </si>
  <si>
    <t>KHAVI SHAHIDNI</t>
  </si>
  <si>
    <t>ACHMAD FAISAL</t>
  </si>
  <si>
    <t>ACHMAD NURLIAN AFIF</t>
  </si>
  <si>
    <t>ANGGUN DIVA MAHARANI</t>
  </si>
  <si>
    <t>AUSTY AZUM ANGGRAENI</t>
  </si>
  <si>
    <t>CAMELIA AYU KHUMAIROH</t>
  </si>
  <si>
    <t>ELY KHOTIMAH</t>
  </si>
  <si>
    <t>HAFID NUR WAHYUDI</t>
  </si>
  <si>
    <t>HENY FITRIANTI</t>
  </si>
  <si>
    <t>HILMI AULIA</t>
  </si>
  <si>
    <t>JUANA SISILIA PUTRI</t>
  </si>
  <si>
    <t>M REDO SUGARA</t>
  </si>
  <si>
    <t>MASHURI</t>
  </si>
  <si>
    <t>MERLISA NOBERLIN</t>
  </si>
  <si>
    <t>MIFTAHKHUL KHASANAH</t>
  </si>
  <si>
    <t>MUHAMMAD GILANG BADJUKA</t>
  </si>
  <si>
    <t>MUHAMMAD RAIHAN ASIHAH</t>
  </si>
  <si>
    <t>MUHAMMAD SAMSUL FARID</t>
  </si>
  <si>
    <t>MUHAMMAD UBAIDILLAH MADJID</t>
  </si>
  <si>
    <t>NABILA NUR ALVIANI</t>
  </si>
  <si>
    <t>NAELI INAYATUL MAULA</t>
  </si>
  <si>
    <t>NESYA AGNESYA</t>
  </si>
  <si>
    <t>NURUL SOLIKHAH</t>
  </si>
  <si>
    <t>PENI DWI RAHMAWATI</t>
  </si>
  <si>
    <t>REVI MARISTAWATI</t>
  </si>
  <si>
    <t>RIMUL MUSRIAN</t>
  </si>
  <si>
    <t>RIZKI NURHIDAYAT</t>
  </si>
  <si>
    <t>SEKAR JATI PRATITA SARI</t>
  </si>
  <si>
    <t>LINDHA PUSPITA SARI</t>
  </si>
  <si>
    <t>MAHARANI DWI UTAMI</t>
  </si>
  <si>
    <t>MARCHEL SURYA SATRIA</t>
  </si>
  <si>
    <t>MAY DATUL AKMA</t>
  </si>
  <si>
    <t>MOH. ROFIIEH</t>
  </si>
  <si>
    <t>NADYA MARSHA PUTRI</t>
  </si>
  <si>
    <t>NAUFAL YUSRI HUWAIDI AHMAD</t>
  </si>
  <si>
    <t>NOVA ADELIA</t>
  </si>
  <si>
    <t>NUR HALIFAH</t>
  </si>
  <si>
    <t>OVIC FEBUANA</t>
  </si>
  <si>
    <t>PRADITA ASTUTI EKA CAHYANI</t>
  </si>
  <si>
    <t>RARA KARTIKA DEWI</t>
  </si>
  <si>
    <t>REVILIANDA DWI SAGITA</t>
  </si>
  <si>
    <t>RISNA</t>
  </si>
  <si>
    <t>SABRINA</t>
  </si>
  <si>
    <t>SANDRA KHAIRIL</t>
  </si>
  <si>
    <t>SIFA MAURA KHASANAH</t>
  </si>
  <si>
    <t>SYAHDAN</t>
  </si>
  <si>
    <t>TIARA DESRITA</t>
  </si>
  <si>
    <t>TIKA DWI AGUSTIN</t>
  </si>
  <si>
    <t>VANIA ANDANI</t>
  </si>
  <si>
    <t>WASIUL FATONI</t>
  </si>
  <si>
    <t>SITI AFDOLIAH</t>
  </si>
  <si>
    <t>SITI JUMAINI NUBATONIS</t>
  </si>
  <si>
    <t>SUHENAH</t>
  </si>
  <si>
    <t>TOHA IRFAI</t>
  </si>
  <si>
    <t>VIDIA HAJAR MUSTIKA</t>
  </si>
  <si>
    <t>Syifaul Mubarokah</t>
  </si>
  <si>
    <t>presentasi</t>
  </si>
  <si>
    <t xml:space="preserve">Keterangan </t>
  </si>
  <si>
    <t>Data mahasiswa yang melaksakan UTS/ UAS susulan dan remedial UAS</t>
  </si>
  <si>
    <t>No</t>
  </si>
  <si>
    <t xml:space="preserve">NIM </t>
  </si>
  <si>
    <t xml:space="preserve">Nama </t>
  </si>
  <si>
    <t>UTS susulan</t>
  </si>
  <si>
    <t xml:space="preserve">UAS susulan </t>
  </si>
  <si>
    <t xml:space="preserve">Kelas </t>
  </si>
  <si>
    <t>Presensi</t>
  </si>
  <si>
    <t xml:space="preserve">Presentasi </t>
  </si>
  <si>
    <t xml:space="preserve">mengulang semester genap </t>
  </si>
  <si>
    <t xml:space="preserve">remedial </t>
  </si>
  <si>
    <t>susulan UAS</t>
  </si>
  <si>
    <t>susulan UTS</t>
  </si>
  <si>
    <t xml:space="preserve">susulan UTS </t>
  </si>
  <si>
    <t>√</t>
  </si>
  <si>
    <t>Mengulang smt genap</t>
  </si>
  <si>
    <t xml:space="preserve">Remedial UAS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</si>
</sst>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Calibri"/>
      <scheme val="minor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8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6600"/>
      </bottom>
      <diagonal/>
    </border>
    <border>
      <left/>
      <right style="thin">
        <color rgb="FF000000"/>
      </right>
      <top/>
      <bottom style="medium">
        <color rgb="FFFF6600"/>
      </bottom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5" fillId="0" borderId="0" xfId="0" quotePrefix="1" applyFont="1" applyFill="1"/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7" fillId="0" borderId="0" xfId="0" applyFont="1"/>
    <xf numFmtId="0" fontId="8" fillId="0" borderId="18" xfId="0" quotePrefix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2" fontId="8" fillId="0" borderId="21" xfId="0" applyNumberFormat="1" applyFont="1" applyFill="1" applyBorder="1" applyAlignment="1">
      <alignment horizontal="center"/>
    </xf>
    <xf numFmtId="2" fontId="20" fillId="5" borderId="20" xfId="0" applyNumberFormat="1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8" fillId="0" borderId="0" xfId="0" applyFont="1" applyFill="1"/>
    <xf numFmtId="0" fontId="18" fillId="0" borderId="19" xfId="0" applyFont="1" applyBorder="1" applyAlignment="1">
      <alignment horizontal="center" wrapText="1"/>
    </xf>
    <xf numFmtId="0" fontId="18" fillId="0" borderId="19" xfId="0" applyFont="1" applyBorder="1" applyAlignment="1">
      <alignment wrapText="1"/>
    </xf>
    <xf numFmtId="0" fontId="8" fillId="0" borderId="23" xfId="0" applyFont="1" applyFill="1" applyBorder="1" applyAlignment="1">
      <alignment horizontal="center"/>
    </xf>
    <xf numFmtId="0" fontId="2" fillId="0" borderId="24" xfId="0" applyFont="1" applyBorder="1"/>
    <xf numFmtId="0" fontId="21" fillId="6" borderId="25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2" fontId="8" fillId="0" borderId="26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2" fillId="0" borderId="0" xfId="0" applyFont="1"/>
    <xf numFmtId="0" fontId="5" fillId="5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22" fillId="0" borderId="0" xfId="0" applyNumberFormat="1" applyFont="1"/>
    <xf numFmtId="0" fontId="5" fillId="7" borderId="19" xfId="0" applyFont="1" applyFill="1" applyBorder="1" applyAlignment="1">
      <alignment horizontal="center"/>
    </xf>
    <xf numFmtId="9" fontId="23" fillId="8" borderId="21" xfId="0" applyNumberFormat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7" borderId="19" xfId="0" applyFont="1" applyFill="1" applyBorder="1"/>
    <xf numFmtId="0" fontId="8" fillId="0" borderId="0" xfId="0" applyFont="1"/>
    <xf numFmtId="0" fontId="20" fillId="0" borderId="0" xfId="0" applyFont="1" applyAlignment="1">
      <alignment horizontal="center"/>
    </xf>
    <xf numFmtId="9" fontId="20" fillId="0" borderId="0" xfId="1" applyFont="1" applyFill="1" applyBorder="1" applyAlignment="1">
      <alignment horizontal="center"/>
    </xf>
    <xf numFmtId="2" fontId="8" fillId="0" borderId="0" xfId="0" applyNumberFormat="1" applyFont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2" fontId="8" fillId="0" borderId="0" xfId="0" applyNumberFormat="1" applyFont="1" applyFill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2" fontId="0" fillId="0" borderId="0" xfId="0" applyNumberFormat="1"/>
    <xf numFmtId="0" fontId="27" fillId="0" borderId="0" xfId="0" applyFont="1"/>
    <xf numFmtId="0" fontId="18" fillId="0" borderId="19" xfId="0" applyFont="1" applyFill="1" applyBorder="1" applyAlignment="1">
      <alignment horizontal="center" wrapText="1"/>
    </xf>
    <xf numFmtId="0" fontId="18" fillId="0" borderId="19" xfId="0" applyFont="1" applyFill="1" applyBorder="1" applyAlignment="1">
      <alignment wrapText="1"/>
    </xf>
    <xf numFmtId="0" fontId="18" fillId="0" borderId="22" xfId="0" applyFont="1" applyFill="1" applyBorder="1" applyAlignment="1">
      <alignment horizontal="center" wrapText="1"/>
    </xf>
    <xf numFmtId="0" fontId="18" fillId="0" borderId="22" xfId="0" applyFont="1" applyFill="1" applyBorder="1" applyAlignment="1">
      <alignment wrapText="1"/>
    </xf>
    <xf numFmtId="0" fontId="18" fillId="0" borderId="24" xfId="0" applyFont="1" applyFill="1" applyBorder="1" applyAlignment="1">
      <alignment horizontal="center" wrapText="1"/>
    </xf>
    <xf numFmtId="0" fontId="18" fillId="0" borderId="24" xfId="0" applyFont="1" applyFill="1" applyBorder="1" applyAlignment="1">
      <alignment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vertical="center" wrapText="1"/>
    </xf>
    <xf numFmtId="0" fontId="18" fillId="9" borderId="19" xfId="0" applyFont="1" applyFill="1" applyBorder="1" applyAlignment="1">
      <alignment wrapText="1"/>
    </xf>
    <xf numFmtId="0" fontId="8" fillId="9" borderId="21" xfId="0" applyFont="1" applyFill="1" applyBorder="1" applyAlignment="1">
      <alignment horizontal="center"/>
    </xf>
    <xf numFmtId="0" fontId="18" fillId="10" borderId="19" xfId="0" applyFont="1" applyFill="1" applyBorder="1" applyAlignment="1">
      <alignment wrapText="1"/>
    </xf>
    <xf numFmtId="0" fontId="8" fillId="10" borderId="20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8" fillId="11" borderId="0" xfId="0" applyFont="1" applyFill="1" applyAlignment="1">
      <alignment horizontal="center" vertical="center"/>
    </xf>
    <xf numFmtId="0" fontId="2" fillId="10" borderId="0" xfId="0" applyFont="1" applyFill="1"/>
    <xf numFmtId="2" fontId="20" fillId="2" borderId="20" xfId="0" applyNumberFormat="1" applyFont="1" applyFill="1" applyBorder="1" applyAlignment="1">
      <alignment horizontal="center"/>
    </xf>
    <xf numFmtId="0" fontId="21" fillId="12" borderId="19" xfId="0" applyFont="1" applyFill="1" applyBorder="1" applyAlignment="1">
      <alignment horizontal="center"/>
    </xf>
    <xf numFmtId="0" fontId="8" fillId="11" borderId="0" xfId="0" applyFont="1" applyFill="1"/>
    <xf numFmtId="0" fontId="8" fillId="0" borderId="27" xfId="0" applyFont="1" applyFill="1" applyBorder="1" applyAlignment="1">
      <alignment horizontal="center"/>
    </xf>
    <xf numFmtId="0" fontId="28" fillId="0" borderId="0" xfId="0" applyFont="1"/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1" fillId="13" borderId="19" xfId="0" applyFont="1" applyFill="1" applyBorder="1" applyAlignment="1">
      <alignment horizontal="center"/>
    </xf>
    <xf numFmtId="0" fontId="21" fillId="13" borderId="25" xfId="0" applyFont="1" applyFill="1" applyBorder="1" applyAlignment="1">
      <alignment horizontal="center"/>
    </xf>
    <xf numFmtId="2" fontId="16" fillId="0" borderId="15" xfId="0" applyNumberFormat="1" applyFont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2" fontId="8" fillId="0" borderId="29" xfId="0" applyNumberFormat="1" applyFont="1" applyFill="1" applyBorder="1" applyAlignment="1">
      <alignment horizontal="center"/>
    </xf>
    <xf numFmtId="0" fontId="8" fillId="0" borderId="19" xfId="0" applyFont="1" applyFill="1" applyBorder="1"/>
    <xf numFmtId="0" fontId="17" fillId="0" borderId="19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18" fillId="9" borderId="19" xfId="0" applyFont="1" applyFill="1" applyBorder="1" applyAlignment="1">
      <alignment horizontal="center" wrapText="1"/>
    </xf>
    <xf numFmtId="0" fontId="8" fillId="9" borderId="0" xfId="0" applyFont="1" applyFill="1"/>
    <xf numFmtId="0" fontId="8" fillId="9" borderId="20" xfId="0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2" fontId="8" fillId="9" borderId="21" xfId="0" applyNumberFormat="1" applyFont="1" applyFill="1" applyBorder="1" applyAlignment="1">
      <alignment horizontal="center"/>
    </xf>
    <xf numFmtId="2" fontId="20" fillId="9" borderId="20" xfId="0" applyNumberFormat="1" applyFont="1" applyFill="1" applyBorder="1" applyAlignment="1">
      <alignment horizontal="center"/>
    </xf>
    <xf numFmtId="0" fontId="21" fillId="14" borderId="19" xfId="0" applyFont="1" applyFill="1" applyBorder="1" applyAlignment="1">
      <alignment horizontal="center"/>
    </xf>
    <xf numFmtId="2" fontId="8" fillId="9" borderId="18" xfId="0" applyNumberFormat="1" applyFont="1" applyFill="1" applyBorder="1" applyAlignment="1">
      <alignment horizontal="center"/>
    </xf>
    <xf numFmtId="9" fontId="8" fillId="9" borderId="19" xfId="0" applyNumberFormat="1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wrapText="1"/>
    </xf>
    <xf numFmtId="0" fontId="8" fillId="2" borderId="0" xfId="0" applyFont="1" applyFill="1"/>
    <xf numFmtId="0" fontId="18" fillId="2" borderId="19" xfId="0" applyFont="1" applyFill="1" applyBorder="1" applyAlignment="1">
      <alignment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/>
    </xf>
    <xf numFmtId="10" fontId="8" fillId="9" borderId="19" xfId="0" applyNumberFormat="1" applyFont="1" applyFill="1" applyBorder="1" applyAlignment="1">
      <alignment horizontal="center" vertical="center"/>
    </xf>
    <xf numFmtId="10" fontId="8" fillId="0" borderId="19" xfId="0" applyNumberFormat="1" applyFont="1" applyFill="1" applyBorder="1" applyAlignment="1">
      <alignment horizontal="center" vertical="center"/>
    </xf>
    <xf numFmtId="2" fontId="20" fillId="10" borderId="20" xfId="0" applyNumberFormat="1" applyFont="1" applyFill="1" applyBorder="1" applyAlignment="1">
      <alignment horizontal="center"/>
    </xf>
    <xf numFmtId="0" fontId="29" fillId="0" borderId="19" xfId="0" applyFont="1" applyBorder="1" applyAlignment="1">
      <alignment horizontal="center" vertical="center"/>
    </xf>
    <xf numFmtId="0" fontId="28" fillId="0" borderId="19" xfId="0" applyFont="1" applyBorder="1"/>
    <xf numFmtId="10" fontId="28" fillId="0" borderId="19" xfId="0" applyNumberFormat="1" applyFont="1" applyBorder="1" applyAlignment="1">
      <alignment horizontal="center" vertical="center"/>
    </xf>
    <xf numFmtId="9" fontId="17" fillId="0" borderId="19" xfId="0" applyNumberFormat="1" applyFont="1" applyBorder="1" applyAlignment="1">
      <alignment horizontal="center" vertical="center"/>
    </xf>
    <xf numFmtId="10" fontId="17" fillId="0" borderId="19" xfId="0" applyNumberFormat="1" applyFont="1" applyBorder="1" applyAlignment="1">
      <alignment horizontal="center" vertical="center"/>
    </xf>
    <xf numFmtId="0" fontId="21" fillId="15" borderId="19" xfId="0" applyFont="1" applyFill="1" applyBorder="1" applyAlignment="1">
      <alignment horizontal="center"/>
    </xf>
    <xf numFmtId="0" fontId="18" fillId="16" borderId="19" xfId="0" applyFont="1" applyFill="1" applyBorder="1" applyAlignment="1">
      <alignment horizontal="center" wrapText="1"/>
    </xf>
    <xf numFmtId="0" fontId="18" fillId="16" borderId="19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wrapText="1"/>
    </xf>
    <xf numFmtId="0" fontId="18" fillId="17" borderId="19" xfId="0" applyFont="1" applyFill="1" applyBorder="1" applyAlignment="1">
      <alignment horizontal="center" wrapText="1"/>
    </xf>
    <xf numFmtId="0" fontId="18" fillId="18" borderId="19" xfId="0" applyFont="1" applyFill="1" applyBorder="1" applyAlignment="1">
      <alignment horizontal="center" wrapText="1"/>
    </xf>
    <xf numFmtId="0" fontId="21" fillId="19" borderId="19" xfId="0" applyFont="1" applyFill="1" applyBorder="1" applyAlignment="1">
      <alignment horizontal="center"/>
    </xf>
    <xf numFmtId="0" fontId="30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/>
    </xf>
    <xf numFmtId="0" fontId="14" fillId="0" borderId="16" xfId="0" applyFont="1" applyBorder="1"/>
    <xf numFmtId="0" fontId="14" fillId="0" borderId="17" xfId="0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22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 (1)'!$D$64:$D$70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 (1)'!$F$64:$F$70</c:f>
              <c:numCache>
                <c:formatCode>0%</c:formatCode>
                <c:ptCount val="7"/>
                <c:pt idx="0">
                  <c:v>0.20833333333333334</c:v>
                </c:pt>
                <c:pt idx="1">
                  <c:v>0.14583333333333334</c:v>
                </c:pt>
                <c:pt idx="2">
                  <c:v>0.125</c:v>
                </c:pt>
                <c:pt idx="3">
                  <c:v>0.22916666666666666</c:v>
                </c:pt>
                <c:pt idx="4">
                  <c:v>0.10416666666666667</c:v>
                </c:pt>
                <c:pt idx="5">
                  <c:v>0.16666666666666666</c:v>
                </c:pt>
                <c:pt idx="6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C-4C5E-8E9D-AE73E6E26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 (2)'!$D$64:$D$70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 (2)'!$F$64:$F$70</c:f>
              <c:numCache>
                <c:formatCode>0%</c:formatCode>
                <c:ptCount val="7"/>
                <c:pt idx="0">
                  <c:v>2.0833333333333332E-2</c:v>
                </c:pt>
                <c:pt idx="1">
                  <c:v>0</c:v>
                </c:pt>
                <c:pt idx="2">
                  <c:v>2.0833333333333332E-2</c:v>
                </c:pt>
                <c:pt idx="3">
                  <c:v>0</c:v>
                </c:pt>
                <c:pt idx="4">
                  <c:v>2.0833333333333332E-2</c:v>
                </c:pt>
                <c:pt idx="5">
                  <c:v>2.0833333333333332E-2</c:v>
                </c:pt>
                <c:pt idx="6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E-400A-9030-B3EA54FC6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02'!$D$64:$D$70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02'!$F$64:$F$70</c:f>
              <c:numCache>
                <c:formatCode>0%</c:formatCode>
                <c:ptCount val="7"/>
                <c:pt idx="0">
                  <c:v>0.16666666666666666</c:v>
                </c:pt>
                <c:pt idx="1">
                  <c:v>4.1666666666666664E-2</c:v>
                </c:pt>
                <c:pt idx="2">
                  <c:v>0.25</c:v>
                </c:pt>
                <c:pt idx="3">
                  <c:v>0.14583333333333334</c:v>
                </c:pt>
                <c:pt idx="4">
                  <c:v>0.125</c:v>
                </c:pt>
                <c:pt idx="5">
                  <c:v>2.0833333333333332E-2</c:v>
                </c:pt>
                <c:pt idx="6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7-4378-BC7D-2F94AE68A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E4068F-1A3A-4AE0-B06F-A9DDCAFE0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4696D7-262E-40BC-A602-10784B889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21"/>
  <sheetViews>
    <sheetView topLeftCell="B46" zoomScaleNormal="100" workbookViewId="0">
      <selection activeCell="I51" sqref="I51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60" customWidth="1"/>
    <col min="19" max="19" width="15.140625" customWidth="1"/>
  </cols>
  <sheetData>
    <row r="1" spans="1:19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9" ht="14.25" customHeight="1" x14ac:dyDescent="0.2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9" ht="14.25" customHeight="1" x14ac:dyDescent="0.2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9" ht="14.25" customHeight="1" x14ac:dyDescent="0.2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9" ht="14.25" customHeight="1" x14ac:dyDescent="0.2">
      <c r="A6" s="4" t="s">
        <v>7</v>
      </c>
      <c r="B6" s="2"/>
      <c r="C6" s="4" t="s">
        <v>2</v>
      </c>
      <c r="D6" s="4" t="s">
        <v>95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9" ht="14.25" customHeight="1" x14ac:dyDescent="0.2">
      <c r="A7" s="4" t="s">
        <v>8</v>
      </c>
      <c r="B7" s="2"/>
      <c r="C7" s="4" t="s">
        <v>2</v>
      </c>
      <c r="D7" s="8" t="s">
        <v>93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9" ht="14.25" customHeight="1" x14ac:dyDescent="0.2">
      <c r="A8" s="4" t="s">
        <v>9</v>
      </c>
      <c r="B8" s="2"/>
      <c r="C8" s="4" t="s">
        <v>2</v>
      </c>
      <c r="D8" s="6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9" ht="14.25" customHeight="1" x14ac:dyDescent="0.2">
      <c r="A9" s="4" t="s">
        <v>10</v>
      </c>
      <c r="B9" s="2"/>
      <c r="C9" s="4" t="s">
        <v>2</v>
      </c>
      <c r="D9" s="6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9" ht="14.25" customHeight="1" x14ac:dyDescent="0.2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9" s="13" customFormat="1" ht="21" customHeight="1" thickBot="1" x14ac:dyDescent="0.25">
      <c r="A11" s="136" t="s">
        <v>11</v>
      </c>
      <c r="B11" s="136" t="s">
        <v>12</v>
      </c>
      <c r="C11" s="136" t="s">
        <v>13</v>
      </c>
      <c r="D11" s="138" t="s">
        <v>14</v>
      </c>
      <c r="E11" s="140" t="s">
        <v>15</v>
      </c>
      <c r="F11" s="141"/>
      <c r="G11" s="141"/>
      <c r="H11" s="141"/>
      <c r="I11" s="141"/>
      <c r="J11" s="142" t="s">
        <v>16</v>
      </c>
      <c r="K11" s="143"/>
      <c r="L11" s="144"/>
      <c r="M11" s="131" t="s">
        <v>17</v>
      </c>
      <c r="N11" s="132"/>
      <c r="O11" s="11"/>
      <c r="P11" s="11"/>
      <c r="Q11" s="12"/>
      <c r="R11" s="128" t="s">
        <v>190</v>
      </c>
    </row>
    <row r="12" spans="1:19" s="13" customFormat="1" ht="25.5" customHeight="1" thickBot="1" x14ac:dyDescent="0.25">
      <c r="A12" s="137"/>
      <c r="B12" s="137"/>
      <c r="C12" s="137"/>
      <c r="D12" s="139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  <c r="R12" s="129"/>
      <c r="S12" s="128" t="s">
        <v>182</v>
      </c>
    </row>
    <row r="13" spans="1:19" s="24" customFormat="1" ht="14.25" customHeight="1" x14ac:dyDescent="0.25">
      <c r="A13" s="133" t="s">
        <v>28</v>
      </c>
      <c r="B13" s="134"/>
      <c r="C13" s="135"/>
      <c r="D13" s="134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86" t="s">
        <v>30</v>
      </c>
      <c r="R13" s="130"/>
      <c r="S13" s="130"/>
    </row>
    <row r="14" spans="1:19" s="32" customFormat="1" ht="24" customHeight="1" x14ac:dyDescent="0.2">
      <c r="A14" s="25" t="s">
        <v>31</v>
      </c>
      <c r="B14" s="93">
        <v>232400399</v>
      </c>
      <c r="C14" s="94"/>
      <c r="D14" s="70" t="s">
        <v>96</v>
      </c>
      <c r="E14" s="95">
        <v>100</v>
      </c>
      <c r="F14" s="71">
        <v>90</v>
      </c>
      <c r="G14" s="71">
        <v>90</v>
      </c>
      <c r="H14" s="71"/>
      <c r="I14" s="71">
        <v>38</v>
      </c>
      <c r="J14" s="71"/>
      <c r="K14" s="96"/>
      <c r="L14" s="97">
        <f t="shared" ref="L14:L52" si="0">IF(INT(Q14)=0,P14,IF(INT(P14)&gt;INT(Q14),P14,Q14))</f>
        <v>55.5</v>
      </c>
      <c r="M14" s="98">
        <f>L14</f>
        <v>55.5</v>
      </c>
      <c r="N14" s="99" t="str">
        <f>IF(M14&gt;=80,"A",IF(M14&gt;=75,"AB",IF(M14&gt;=70,"B",IF(M14&gt;=65,"BC",IF(M14&gt;=60,"C",IF(M14&gt;=50,"D","E"))))))</f>
        <v>D</v>
      </c>
      <c r="O14" s="96" t="s">
        <v>32</v>
      </c>
      <c r="P14" s="71">
        <v>0</v>
      </c>
      <c r="Q14" s="100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55.5</v>
      </c>
      <c r="R14" s="101">
        <v>0.28570000000000001</v>
      </c>
      <c r="S14" s="102" t="s">
        <v>192</v>
      </c>
    </row>
    <row r="15" spans="1:19" s="32" customFormat="1" ht="24" customHeight="1" x14ac:dyDescent="0.2">
      <c r="A15" s="25" t="s">
        <v>33</v>
      </c>
      <c r="B15" s="62">
        <v>232400404</v>
      </c>
      <c r="D15" s="63" t="s">
        <v>97</v>
      </c>
      <c r="E15" s="73">
        <v>100</v>
      </c>
      <c r="F15" s="71">
        <v>90</v>
      </c>
      <c r="G15" s="71">
        <v>90</v>
      </c>
      <c r="H15" s="27"/>
      <c r="I15" s="27">
        <v>74</v>
      </c>
      <c r="J15" s="27">
        <v>76</v>
      </c>
      <c r="K15" s="28"/>
      <c r="L15" s="29">
        <f t="shared" si="0"/>
        <v>83.5</v>
      </c>
      <c r="M15" s="30">
        <f>L15</f>
        <v>83.5</v>
      </c>
      <c r="N15" s="31" t="str">
        <f t="shared" ref="N15:N53" si="1">IF(M15&gt;=80,"A",IF(M15&gt;=75,"AB",IF(M15&gt;=70,"B",IF(M15&gt;=65,"BC",IF(M15&gt;=60,"C",IF(M15&gt;=50,"D","E"))))))</f>
        <v>A</v>
      </c>
      <c r="O15" s="28" t="s">
        <v>32</v>
      </c>
      <c r="P15" s="27">
        <v>0</v>
      </c>
      <c r="Q15" s="8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83.5</v>
      </c>
      <c r="R15" s="91"/>
      <c r="S15" s="91"/>
    </row>
    <row r="16" spans="1:19" s="32" customFormat="1" ht="24" customHeight="1" x14ac:dyDescent="0.2">
      <c r="A16" s="25" t="s">
        <v>34</v>
      </c>
      <c r="B16" s="62">
        <v>232400405</v>
      </c>
      <c r="D16" s="63" t="s">
        <v>98</v>
      </c>
      <c r="E16" s="73">
        <v>100</v>
      </c>
      <c r="F16" s="71">
        <v>90</v>
      </c>
      <c r="G16" s="71">
        <v>90</v>
      </c>
      <c r="H16" s="27"/>
      <c r="I16" s="27">
        <v>68</v>
      </c>
      <c r="J16" s="27">
        <v>68</v>
      </c>
      <c r="K16" s="28"/>
      <c r="L16" s="29">
        <f t="shared" si="0"/>
        <v>80</v>
      </c>
      <c r="M16" s="30">
        <f>L16</f>
        <v>80</v>
      </c>
      <c r="N16" s="31" t="str">
        <f t="shared" si="1"/>
        <v>A</v>
      </c>
      <c r="O16" s="28" t="s">
        <v>32</v>
      </c>
      <c r="P16" s="27">
        <v>0</v>
      </c>
      <c r="Q16" s="8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80</v>
      </c>
      <c r="R16" s="91"/>
      <c r="S16" s="91"/>
    </row>
    <row r="17" spans="1:19" s="32" customFormat="1" ht="24" customHeight="1" x14ac:dyDescent="0.2">
      <c r="A17" s="25" t="s">
        <v>35</v>
      </c>
      <c r="B17" s="121">
        <v>232400406</v>
      </c>
      <c r="D17" s="63" t="s">
        <v>99</v>
      </c>
      <c r="E17" s="73">
        <v>100</v>
      </c>
      <c r="F17" s="71">
        <v>90</v>
      </c>
      <c r="G17" s="71">
        <v>90</v>
      </c>
      <c r="H17" s="27"/>
      <c r="I17" s="27">
        <v>52</v>
      </c>
      <c r="J17" s="27">
        <v>36</v>
      </c>
      <c r="K17" s="28"/>
      <c r="L17" s="29">
        <f t="shared" si="0"/>
        <v>68</v>
      </c>
      <c r="M17" s="30">
        <f>L17</f>
        <v>68</v>
      </c>
      <c r="N17" s="84" t="str">
        <f t="shared" si="1"/>
        <v>BC</v>
      </c>
      <c r="O17" s="28" t="s">
        <v>32</v>
      </c>
      <c r="P17" s="27">
        <v>0</v>
      </c>
      <c r="Q17" s="8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68</v>
      </c>
      <c r="R17" s="91"/>
      <c r="S17" s="91" t="s">
        <v>193</v>
      </c>
    </row>
    <row r="18" spans="1:19" s="32" customFormat="1" ht="24" customHeight="1" x14ac:dyDescent="0.2">
      <c r="A18" s="25" t="s">
        <v>36</v>
      </c>
      <c r="B18" s="103">
        <v>232400407</v>
      </c>
      <c r="C18" s="104"/>
      <c r="D18" s="105" t="s">
        <v>100</v>
      </c>
      <c r="E18" s="106">
        <v>100</v>
      </c>
      <c r="F18" s="71">
        <v>90</v>
      </c>
      <c r="G18" s="71">
        <v>90</v>
      </c>
      <c r="H18" s="107"/>
      <c r="I18" s="107">
        <v>62</v>
      </c>
      <c r="J18" s="107">
        <v>50</v>
      </c>
      <c r="K18" s="108"/>
      <c r="L18" s="109">
        <f t="shared" si="0"/>
        <v>74</v>
      </c>
      <c r="M18" s="77">
        <f>L18</f>
        <v>74</v>
      </c>
      <c r="N18" s="78" t="s">
        <v>82</v>
      </c>
      <c r="O18" s="108" t="s">
        <v>32</v>
      </c>
      <c r="P18" s="107">
        <v>0</v>
      </c>
      <c r="Q18" s="110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74</v>
      </c>
      <c r="R18" s="111"/>
      <c r="S18" s="111" t="s">
        <v>191</v>
      </c>
    </row>
    <row r="19" spans="1:19" s="32" customFormat="1" ht="24" customHeight="1" x14ac:dyDescent="0.2">
      <c r="A19" s="25" t="s">
        <v>4</v>
      </c>
      <c r="B19" s="121">
        <v>232400408</v>
      </c>
      <c r="D19" s="63" t="s">
        <v>101</v>
      </c>
      <c r="E19" s="73">
        <v>100</v>
      </c>
      <c r="F19" s="71">
        <v>90</v>
      </c>
      <c r="G19" s="71">
        <v>90</v>
      </c>
      <c r="H19" s="27"/>
      <c r="I19" s="27">
        <v>32</v>
      </c>
      <c r="J19" s="27">
        <v>22</v>
      </c>
      <c r="K19" s="28"/>
      <c r="L19" s="29">
        <f>IF(INT(Q19)=0,P19,IF(INT(P19)&gt;INT(Q19),P19,Q19))</f>
        <v>59.5</v>
      </c>
      <c r="M19" s="30">
        <f t="shared" ref="M19:M55" si="2">L19</f>
        <v>59.5</v>
      </c>
      <c r="N19" s="84" t="str">
        <f t="shared" si="1"/>
        <v>D</v>
      </c>
      <c r="O19" s="28" t="s">
        <v>32</v>
      </c>
      <c r="P19" s="27">
        <v>0</v>
      </c>
      <c r="Q19" s="87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59.5</v>
      </c>
      <c r="R19" s="91"/>
      <c r="S19" s="91" t="s">
        <v>193</v>
      </c>
    </row>
    <row r="20" spans="1:19" s="32" customFormat="1" ht="24" customHeight="1" x14ac:dyDescent="0.2">
      <c r="A20" s="25" t="s">
        <v>37</v>
      </c>
      <c r="B20" s="121">
        <v>232400409</v>
      </c>
      <c r="D20" s="63" t="s">
        <v>102</v>
      </c>
      <c r="E20" s="73">
        <v>100</v>
      </c>
      <c r="F20" s="71">
        <v>90</v>
      </c>
      <c r="G20" s="71">
        <v>90</v>
      </c>
      <c r="H20" s="27"/>
      <c r="I20" s="27">
        <v>32</v>
      </c>
      <c r="J20" s="27"/>
      <c r="K20" s="28"/>
      <c r="L20" s="29">
        <f>IF(INT(Q20)=0,P20,IF(INT(P20)&gt;INT(Q20),P20,Q20))</f>
        <v>54</v>
      </c>
      <c r="M20" s="30">
        <f t="shared" si="2"/>
        <v>54</v>
      </c>
      <c r="N20" s="84" t="str">
        <f t="shared" si="1"/>
        <v>D</v>
      </c>
      <c r="O20" s="28" t="s">
        <v>32</v>
      </c>
      <c r="P20" s="27">
        <v>0</v>
      </c>
      <c r="Q20" s="87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54</v>
      </c>
      <c r="R20" s="91"/>
      <c r="S20" s="91" t="s">
        <v>194</v>
      </c>
    </row>
    <row r="21" spans="1:19" s="32" customFormat="1" ht="24" customHeight="1" x14ac:dyDescent="0.2">
      <c r="A21" s="25" t="s">
        <v>38</v>
      </c>
      <c r="B21" s="121">
        <v>232400412</v>
      </c>
      <c r="D21" s="63" t="s">
        <v>103</v>
      </c>
      <c r="E21" s="73">
        <v>100</v>
      </c>
      <c r="F21" s="71">
        <v>90</v>
      </c>
      <c r="G21" s="71">
        <v>90</v>
      </c>
      <c r="H21" s="27"/>
      <c r="I21" s="27">
        <v>36</v>
      </c>
      <c r="J21" s="27">
        <v>62</v>
      </c>
      <c r="K21" s="28"/>
      <c r="L21" s="29">
        <f>IF(INT(Q21)=0,P21,IF(INT(P21)&gt;INT(Q21),P21,Q21))</f>
        <v>70.5</v>
      </c>
      <c r="M21" s="30">
        <f t="shared" si="2"/>
        <v>70.5</v>
      </c>
      <c r="N21" s="84" t="str">
        <f t="shared" si="1"/>
        <v>B</v>
      </c>
      <c r="O21" s="28" t="s">
        <v>32</v>
      </c>
      <c r="P21" s="27">
        <v>0</v>
      </c>
      <c r="Q21" s="87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70.5</v>
      </c>
      <c r="R21" s="91"/>
      <c r="S21" s="91" t="s">
        <v>193</v>
      </c>
    </row>
    <row r="22" spans="1:19" s="32" customFormat="1" ht="24" customHeight="1" x14ac:dyDescent="0.2">
      <c r="A22" s="25" t="s">
        <v>39</v>
      </c>
      <c r="B22" s="121">
        <v>232400413</v>
      </c>
      <c r="D22" s="63" t="s">
        <v>104</v>
      </c>
      <c r="E22" s="73">
        <v>100</v>
      </c>
      <c r="F22" s="71">
        <v>90</v>
      </c>
      <c r="G22" s="71">
        <v>90</v>
      </c>
      <c r="H22" s="27"/>
      <c r="I22" s="27">
        <v>26</v>
      </c>
      <c r="J22" s="27">
        <v>28</v>
      </c>
      <c r="K22" s="28"/>
      <c r="L22" s="29">
        <f t="shared" si="0"/>
        <v>59.5</v>
      </c>
      <c r="M22" s="30">
        <f t="shared" si="2"/>
        <v>59.5</v>
      </c>
      <c r="N22" s="84" t="str">
        <f t="shared" si="1"/>
        <v>D</v>
      </c>
      <c r="O22" s="28" t="s">
        <v>32</v>
      </c>
      <c r="P22" s="27">
        <v>0</v>
      </c>
      <c r="Q22" s="87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59.5</v>
      </c>
      <c r="R22" s="91"/>
      <c r="S22" s="91" t="s">
        <v>193</v>
      </c>
    </row>
    <row r="23" spans="1:19" s="32" customFormat="1" ht="24" customHeight="1" x14ac:dyDescent="0.2">
      <c r="A23" s="25" t="s">
        <v>40</v>
      </c>
      <c r="B23" s="93">
        <v>232400414</v>
      </c>
      <c r="C23" s="94"/>
      <c r="D23" s="70" t="s">
        <v>105</v>
      </c>
      <c r="E23" s="95">
        <v>100</v>
      </c>
      <c r="F23" s="71">
        <v>90</v>
      </c>
      <c r="G23" s="71">
        <v>90</v>
      </c>
      <c r="H23" s="71"/>
      <c r="I23" s="71">
        <v>44</v>
      </c>
      <c r="J23" s="71"/>
      <c r="K23" s="96"/>
      <c r="L23" s="97">
        <f t="shared" si="0"/>
        <v>57</v>
      </c>
      <c r="M23" s="98">
        <f t="shared" si="2"/>
        <v>57</v>
      </c>
      <c r="N23" s="99" t="str">
        <f t="shared" si="1"/>
        <v>D</v>
      </c>
      <c r="O23" s="96" t="s">
        <v>32</v>
      </c>
      <c r="P23" s="71">
        <v>0</v>
      </c>
      <c r="Q23" s="100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57</v>
      </c>
      <c r="R23" s="112">
        <v>0.42849999999999999</v>
      </c>
      <c r="S23" s="102" t="s">
        <v>192</v>
      </c>
    </row>
    <row r="24" spans="1:19" s="32" customFormat="1" ht="24" customHeight="1" x14ac:dyDescent="0.2">
      <c r="A24" s="25" t="s">
        <v>41</v>
      </c>
      <c r="B24" s="62">
        <v>232400415</v>
      </c>
      <c r="D24" s="63" t="s">
        <v>106</v>
      </c>
      <c r="E24" s="73">
        <v>100</v>
      </c>
      <c r="F24" s="71">
        <v>90</v>
      </c>
      <c r="G24" s="71">
        <v>90</v>
      </c>
      <c r="H24" s="27"/>
      <c r="I24" s="27">
        <v>74</v>
      </c>
      <c r="J24" s="27">
        <v>82</v>
      </c>
      <c r="K24" s="28"/>
      <c r="L24" s="29">
        <f t="shared" si="0"/>
        <v>85</v>
      </c>
      <c r="M24" s="30">
        <f t="shared" si="2"/>
        <v>85</v>
      </c>
      <c r="N24" s="31" t="str">
        <f t="shared" si="1"/>
        <v>A</v>
      </c>
      <c r="O24" s="28" t="s">
        <v>32</v>
      </c>
      <c r="P24" s="27">
        <v>0</v>
      </c>
      <c r="Q24" s="87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85</v>
      </c>
      <c r="R24" s="91"/>
      <c r="S24" s="91"/>
    </row>
    <row r="25" spans="1:19" s="32" customFormat="1" ht="24" customHeight="1" x14ac:dyDescent="0.2">
      <c r="A25" s="25" t="s">
        <v>42</v>
      </c>
      <c r="B25" s="93">
        <v>232400416</v>
      </c>
      <c r="C25" s="94"/>
      <c r="D25" s="70" t="s">
        <v>107</v>
      </c>
      <c r="E25" s="95">
        <v>100</v>
      </c>
      <c r="F25" s="71">
        <v>90</v>
      </c>
      <c r="G25" s="71">
        <v>90</v>
      </c>
      <c r="H25" s="71"/>
      <c r="I25" s="71">
        <v>56</v>
      </c>
      <c r="J25" s="71"/>
      <c r="K25" s="96"/>
      <c r="L25" s="97">
        <f t="shared" si="0"/>
        <v>60</v>
      </c>
      <c r="M25" s="98">
        <f t="shared" si="2"/>
        <v>60</v>
      </c>
      <c r="N25" s="99" t="str">
        <f t="shared" si="1"/>
        <v>C</v>
      </c>
      <c r="O25" s="96" t="s">
        <v>32</v>
      </c>
      <c r="P25" s="71">
        <v>0</v>
      </c>
      <c r="Q25" s="100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60</v>
      </c>
      <c r="R25" s="112">
        <v>0.57140000000000002</v>
      </c>
      <c r="S25" s="102" t="s">
        <v>192</v>
      </c>
    </row>
    <row r="26" spans="1:19" s="32" customFormat="1" ht="24" customHeight="1" x14ac:dyDescent="0.2">
      <c r="A26" s="25" t="s">
        <v>43</v>
      </c>
      <c r="B26" s="93">
        <v>232400417</v>
      </c>
      <c r="D26" s="70" t="s">
        <v>108</v>
      </c>
      <c r="E26" s="73">
        <v>100</v>
      </c>
      <c r="F26" s="71">
        <v>90</v>
      </c>
      <c r="G26" s="71">
        <v>90</v>
      </c>
      <c r="H26" s="74"/>
      <c r="I26" s="71">
        <v>0</v>
      </c>
      <c r="J26" s="71">
        <v>0</v>
      </c>
      <c r="K26" s="28"/>
      <c r="L26" s="29">
        <f t="shared" si="0"/>
        <v>46</v>
      </c>
      <c r="M26" s="30">
        <f t="shared" si="2"/>
        <v>46</v>
      </c>
      <c r="N26" s="31" t="str">
        <f t="shared" si="1"/>
        <v>E</v>
      </c>
      <c r="O26" s="28" t="s">
        <v>32</v>
      </c>
      <c r="P26" s="27">
        <v>0</v>
      </c>
      <c r="Q26" s="87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46</v>
      </c>
      <c r="R26" s="113">
        <v>0.35709999999999997</v>
      </c>
      <c r="S26" s="92" t="s">
        <v>192</v>
      </c>
    </row>
    <row r="27" spans="1:19" s="32" customFormat="1" ht="24" customHeight="1" x14ac:dyDescent="0.2">
      <c r="A27" s="25" t="s">
        <v>44</v>
      </c>
      <c r="B27" s="62">
        <v>232400420</v>
      </c>
      <c r="D27" s="63" t="s">
        <v>109</v>
      </c>
      <c r="E27" s="73">
        <v>100</v>
      </c>
      <c r="F27" s="71">
        <v>90</v>
      </c>
      <c r="G27" s="71">
        <v>90</v>
      </c>
      <c r="H27" s="27"/>
      <c r="I27" s="27">
        <v>42</v>
      </c>
      <c r="J27" s="27">
        <v>80</v>
      </c>
      <c r="K27" s="28"/>
      <c r="L27" s="29">
        <f t="shared" si="0"/>
        <v>76.5</v>
      </c>
      <c r="M27" s="30">
        <f t="shared" si="2"/>
        <v>76.5</v>
      </c>
      <c r="N27" s="31" t="str">
        <f t="shared" si="1"/>
        <v>AB</v>
      </c>
      <c r="O27" s="28" t="s">
        <v>32</v>
      </c>
      <c r="P27" s="27">
        <v>0</v>
      </c>
      <c r="Q27" s="87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76.5</v>
      </c>
      <c r="R27" s="91"/>
      <c r="S27" s="91"/>
    </row>
    <row r="28" spans="1:19" s="32" customFormat="1" ht="24" customHeight="1" x14ac:dyDescent="0.2">
      <c r="A28" s="25" t="s">
        <v>45</v>
      </c>
      <c r="B28" s="62">
        <v>232400421</v>
      </c>
      <c r="D28" s="63" t="s">
        <v>110</v>
      </c>
      <c r="E28" s="73">
        <v>100</v>
      </c>
      <c r="F28" s="71">
        <v>90</v>
      </c>
      <c r="G28" s="71">
        <v>90</v>
      </c>
      <c r="H28" s="27"/>
      <c r="I28" s="27">
        <v>82</v>
      </c>
      <c r="J28" s="27">
        <v>92</v>
      </c>
      <c r="K28" s="28"/>
      <c r="L28" s="29">
        <f t="shared" si="0"/>
        <v>89.5</v>
      </c>
      <c r="M28" s="30">
        <f t="shared" si="2"/>
        <v>89.5</v>
      </c>
      <c r="N28" s="31" t="str">
        <f t="shared" si="1"/>
        <v>A</v>
      </c>
      <c r="O28" s="28" t="s">
        <v>32</v>
      </c>
      <c r="P28" s="27">
        <v>0</v>
      </c>
      <c r="Q28" s="87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89.5</v>
      </c>
      <c r="R28" s="91"/>
      <c r="S28" s="91"/>
    </row>
    <row r="29" spans="1:19" s="32" customFormat="1" ht="24" customHeight="1" x14ac:dyDescent="0.2">
      <c r="A29" s="25" t="s">
        <v>46</v>
      </c>
      <c r="B29" s="62">
        <v>232400422</v>
      </c>
      <c r="D29" s="63" t="s">
        <v>111</v>
      </c>
      <c r="E29" s="73">
        <v>100</v>
      </c>
      <c r="F29" s="71">
        <v>90</v>
      </c>
      <c r="G29" s="71">
        <v>90</v>
      </c>
      <c r="H29" s="27"/>
      <c r="I29" s="27">
        <v>56</v>
      </c>
      <c r="J29" s="27">
        <v>50</v>
      </c>
      <c r="K29" s="28"/>
      <c r="L29" s="29">
        <f t="shared" si="0"/>
        <v>72.5</v>
      </c>
      <c r="M29" s="30">
        <f t="shared" si="2"/>
        <v>72.5</v>
      </c>
      <c r="N29" s="84" t="str">
        <f t="shared" si="1"/>
        <v>B</v>
      </c>
      <c r="O29" s="28" t="s">
        <v>32</v>
      </c>
      <c r="P29" s="27">
        <v>0</v>
      </c>
      <c r="Q29" s="87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72.5</v>
      </c>
      <c r="R29" s="91"/>
      <c r="S29" s="91"/>
    </row>
    <row r="30" spans="1:19" s="32" customFormat="1" ht="24" customHeight="1" x14ac:dyDescent="0.2">
      <c r="A30" s="25" t="s">
        <v>47</v>
      </c>
      <c r="B30" s="121">
        <v>232400423</v>
      </c>
      <c r="D30" s="63" t="s">
        <v>112</v>
      </c>
      <c r="E30" s="73">
        <v>100</v>
      </c>
      <c r="F30" s="71">
        <v>90</v>
      </c>
      <c r="G30" s="71">
        <v>90</v>
      </c>
      <c r="H30" s="27"/>
      <c r="I30" s="27">
        <v>32</v>
      </c>
      <c r="J30" s="27">
        <v>44</v>
      </c>
      <c r="K30" s="28"/>
      <c r="L30" s="29">
        <f t="shared" si="0"/>
        <v>65</v>
      </c>
      <c r="M30" s="30">
        <f t="shared" si="2"/>
        <v>65</v>
      </c>
      <c r="N30" s="84" t="str">
        <f t="shared" si="1"/>
        <v>BC</v>
      </c>
      <c r="O30" s="28" t="s">
        <v>32</v>
      </c>
      <c r="P30" s="27">
        <v>0</v>
      </c>
      <c r="Q30" s="87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65</v>
      </c>
      <c r="R30" s="91"/>
      <c r="S30" s="91" t="s">
        <v>193</v>
      </c>
    </row>
    <row r="31" spans="1:19" s="32" customFormat="1" ht="24" customHeight="1" x14ac:dyDescent="0.2">
      <c r="A31" s="25" t="s">
        <v>48</v>
      </c>
      <c r="B31" s="62">
        <v>232400427</v>
      </c>
      <c r="D31" s="63" t="s">
        <v>113</v>
      </c>
      <c r="E31" s="73">
        <v>100</v>
      </c>
      <c r="F31" s="71">
        <v>90</v>
      </c>
      <c r="G31" s="71">
        <v>90</v>
      </c>
      <c r="H31" s="27"/>
      <c r="I31" s="27">
        <v>32</v>
      </c>
      <c r="J31" s="27">
        <v>42</v>
      </c>
      <c r="K31" s="28"/>
      <c r="L31" s="29">
        <f t="shared" si="0"/>
        <v>64.5</v>
      </c>
      <c r="M31" s="77">
        <f t="shared" si="2"/>
        <v>64.5</v>
      </c>
      <c r="N31" s="78" t="s">
        <v>82</v>
      </c>
      <c r="O31" s="28" t="s">
        <v>32</v>
      </c>
      <c r="P31" s="27">
        <v>0</v>
      </c>
      <c r="Q31" s="87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64.5</v>
      </c>
      <c r="R31" s="111" t="s">
        <v>181</v>
      </c>
      <c r="S31" s="91"/>
    </row>
    <row r="32" spans="1:19" s="32" customFormat="1" ht="24" customHeight="1" x14ac:dyDescent="0.2">
      <c r="A32" s="25" t="s">
        <v>49</v>
      </c>
      <c r="B32" s="62">
        <v>232400428</v>
      </c>
      <c r="D32" s="63" t="s">
        <v>114</v>
      </c>
      <c r="E32" s="73">
        <v>100</v>
      </c>
      <c r="F32" s="71">
        <v>90</v>
      </c>
      <c r="G32" s="71">
        <v>90</v>
      </c>
      <c r="H32" s="27"/>
      <c r="I32" s="27">
        <v>68</v>
      </c>
      <c r="J32" s="27">
        <v>62</v>
      </c>
      <c r="K32" s="28"/>
      <c r="L32" s="29">
        <f t="shared" si="0"/>
        <v>78.5</v>
      </c>
      <c r="M32" s="77">
        <f t="shared" si="2"/>
        <v>78.5</v>
      </c>
      <c r="N32" s="78" t="s">
        <v>82</v>
      </c>
      <c r="O32" s="28" t="s">
        <v>32</v>
      </c>
      <c r="P32" s="27">
        <v>0</v>
      </c>
      <c r="Q32" s="87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78.5</v>
      </c>
      <c r="R32" s="111" t="s">
        <v>181</v>
      </c>
      <c r="S32" s="91"/>
    </row>
    <row r="33" spans="1:19" s="32" customFormat="1" ht="24" customHeight="1" x14ac:dyDescent="0.2">
      <c r="A33" s="25" t="s">
        <v>50</v>
      </c>
      <c r="B33" s="62">
        <v>232400487</v>
      </c>
      <c r="D33" s="63" t="s">
        <v>115</v>
      </c>
      <c r="E33" s="73">
        <v>100</v>
      </c>
      <c r="F33" s="71">
        <v>90</v>
      </c>
      <c r="G33" s="71">
        <v>90</v>
      </c>
      <c r="H33" s="27"/>
      <c r="I33" s="27">
        <v>46</v>
      </c>
      <c r="J33" s="27">
        <v>62</v>
      </c>
      <c r="K33" s="28"/>
      <c r="L33" s="29">
        <f t="shared" si="0"/>
        <v>73</v>
      </c>
      <c r="M33" s="30">
        <f t="shared" si="2"/>
        <v>73</v>
      </c>
      <c r="N33" s="84" t="str">
        <f t="shared" si="1"/>
        <v>B</v>
      </c>
      <c r="O33" s="28" t="s">
        <v>32</v>
      </c>
      <c r="P33" s="27">
        <v>0</v>
      </c>
      <c r="Q33" s="87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73</v>
      </c>
      <c r="R33" s="91"/>
      <c r="S33" s="91"/>
    </row>
    <row r="34" spans="1:19" s="32" customFormat="1" ht="24" customHeight="1" x14ac:dyDescent="0.2">
      <c r="A34" s="25" t="s">
        <v>51</v>
      </c>
      <c r="B34" s="62">
        <v>232400429</v>
      </c>
      <c r="D34" s="63" t="s">
        <v>116</v>
      </c>
      <c r="E34" s="73">
        <v>100</v>
      </c>
      <c r="F34" s="71">
        <v>90</v>
      </c>
      <c r="G34" s="71">
        <v>90</v>
      </c>
      <c r="H34" s="27"/>
      <c r="I34" s="27">
        <v>58</v>
      </c>
      <c r="J34" s="27">
        <v>84</v>
      </c>
      <c r="K34" s="28"/>
      <c r="L34" s="29">
        <f t="shared" si="0"/>
        <v>81.5</v>
      </c>
      <c r="M34" s="30">
        <f t="shared" si="2"/>
        <v>81.5</v>
      </c>
      <c r="N34" s="31" t="str">
        <f t="shared" si="1"/>
        <v>A</v>
      </c>
      <c r="O34" s="28" t="s">
        <v>32</v>
      </c>
      <c r="P34" s="27">
        <v>0</v>
      </c>
      <c r="Q34" s="87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81.5</v>
      </c>
      <c r="R34" s="91"/>
      <c r="S34" s="91"/>
    </row>
    <row r="35" spans="1:19" s="32" customFormat="1" ht="24" customHeight="1" x14ac:dyDescent="0.2">
      <c r="A35" s="25" t="s">
        <v>52</v>
      </c>
      <c r="B35" s="62">
        <v>232400430</v>
      </c>
      <c r="D35" s="63" t="s">
        <v>117</v>
      </c>
      <c r="E35" s="73">
        <v>100</v>
      </c>
      <c r="F35" s="71">
        <v>90</v>
      </c>
      <c r="G35" s="71">
        <v>90</v>
      </c>
      <c r="H35" s="27"/>
      <c r="I35" s="27">
        <v>48</v>
      </c>
      <c r="J35" s="27">
        <v>72</v>
      </c>
      <c r="K35" s="28"/>
      <c r="L35" s="29">
        <f t="shared" si="0"/>
        <v>76</v>
      </c>
      <c r="M35" s="30">
        <f t="shared" si="2"/>
        <v>76</v>
      </c>
      <c r="N35" s="31" t="str">
        <f t="shared" si="1"/>
        <v>AB</v>
      </c>
      <c r="O35" s="28" t="s">
        <v>32</v>
      </c>
      <c r="P35" s="27">
        <v>0</v>
      </c>
      <c r="Q35" s="87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76</v>
      </c>
      <c r="R35" s="91"/>
      <c r="S35" s="91"/>
    </row>
    <row r="36" spans="1:19" s="32" customFormat="1" ht="24" customHeight="1" x14ac:dyDescent="0.2">
      <c r="A36" s="25" t="s">
        <v>53</v>
      </c>
      <c r="B36" s="121">
        <v>232400431</v>
      </c>
      <c r="D36" s="63" t="s">
        <v>118</v>
      </c>
      <c r="E36" s="73">
        <v>100</v>
      </c>
      <c r="F36" s="71">
        <v>90</v>
      </c>
      <c r="G36" s="71">
        <v>90</v>
      </c>
      <c r="H36" s="27"/>
      <c r="I36" s="27">
        <v>44</v>
      </c>
      <c r="J36" s="27">
        <v>32</v>
      </c>
      <c r="K36" s="28"/>
      <c r="L36" s="29">
        <f t="shared" si="0"/>
        <v>65</v>
      </c>
      <c r="M36" s="30">
        <f t="shared" si="2"/>
        <v>65</v>
      </c>
      <c r="N36" s="84" t="str">
        <f t="shared" si="1"/>
        <v>BC</v>
      </c>
      <c r="O36" s="28" t="s">
        <v>32</v>
      </c>
      <c r="P36" s="27">
        <v>0</v>
      </c>
      <c r="Q36" s="87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65</v>
      </c>
      <c r="R36" s="91"/>
      <c r="S36" s="91" t="s">
        <v>193</v>
      </c>
    </row>
    <row r="37" spans="1:19" s="32" customFormat="1" ht="24" customHeight="1" x14ac:dyDescent="0.2">
      <c r="A37" s="25" t="s">
        <v>54</v>
      </c>
      <c r="B37" s="121">
        <v>232400432</v>
      </c>
      <c r="D37" s="63" t="s">
        <v>119</v>
      </c>
      <c r="E37" s="73">
        <v>100</v>
      </c>
      <c r="F37" s="71">
        <v>90</v>
      </c>
      <c r="G37" s="71">
        <v>90</v>
      </c>
      <c r="H37" s="27"/>
      <c r="I37" s="27">
        <v>60</v>
      </c>
      <c r="J37" s="27"/>
      <c r="K37" s="28"/>
      <c r="L37" s="29">
        <f t="shared" si="0"/>
        <v>61</v>
      </c>
      <c r="M37" s="30">
        <f t="shared" si="2"/>
        <v>61</v>
      </c>
      <c r="N37" s="84" t="str">
        <f t="shared" si="1"/>
        <v>C</v>
      </c>
      <c r="O37" s="28" t="s">
        <v>32</v>
      </c>
      <c r="P37" s="27">
        <v>0</v>
      </c>
      <c r="Q37" s="87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61</v>
      </c>
      <c r="R37" s="113">
        <v>0.64280000000000004</v>
      </c>
      <c r="S37" s="92" t="s">
        <v>192</v>
      </c>
    </row>
    <row r="38" spans="1:19" s="32" customFormat="1" ht="24" customHeight="1" x14ac:dyDescent="0.2">
      <c r="A38" s="25" t="s">
        <v>55</v>
      </c>
      <c r="B38" s="62">
        <v>232400434</v>
      </c>
      <c r="D38" s="63" t="s">
        <v>120</v>
      </c>
      <c r="E38" s="73">
        <v>100</v>
      </c>
      <c r="F38" s="71">
        <v>90</v>
      </c>
      <c r="G38" s="71">
        <v>90</v>
      </c>
      <c r="H38" s="27"/>
      <c r="I38" s="27">
        <v>50</v>
      </c>
      <c r="J38" s="27">
        <v>60</v>
      </c>
      <c r="K38" s="28"/>
      <c r="L38" s="29">
        <f t="shared" si="0"/>
        <v>73.5</v>
      </c>
      <c r="M38" s="77">
        <f t="shared" si="2"/>
        <v>73.5</v>
      </c>
      <c r="N38" s="78" t="s">
        <v>82</v>
      </c>
      <c r="O38" s="28" t="s">
        <v>32</v>
      </c>
      <c r="P38" s="27">
        <v>0</v>
      </c>
      <c r="Q38" s="87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73.5</v>
      </c>
      <c r="R38" s="111" t="s">
        <v>181</v>
      </c>
      <c r="S38" s="91"/>
    </row>
    <row r="39" spans="1:19" s="32" customFormat="1" ht="24" customHeight="1" x14ac:dyDescent="0.2">
      <c r="A39" s="25" t="s">
        <v>56</v>
      </c>
      <c r="B39" s="121">
        <v>232400436</v>
      </c>
      <c r="D39" s="63" t="s">
        <v>121</v>
      </c>
      <c r="E39" s="73">
        <v>100</v>
      </c>
      <c r="F39" s="71">
        <v>90</v>
      </c>
      <c r="G39" s="71">
        <v>90</v>
      </c>
      <c r="H39" s="27"/>
      <c r="I39" s="27">
        <v>28</v>
      </c>
      <c r="J39" s="27">
        <v>50</v>
      </c>
      <c r="K39" s="28"/>
      <c r="L39" s="29">
        <f t="shared" si="0"/>
        <v>65.5</v>
      </c>
      <c r="M39" s="30">
        <f t="shared" si="2"/>
        <v>65.5</v>
      </c>
      <c r="N39" s="84" t="str">
        <f t="shared" si="1"/>
        <v>BC</v>
      </c>
      <c r="O39" s="28" t="s">
        <v>32</v>
      </c>
      <c r="P39" s="27">
        <v>0</v>
      </c>
      <c r="Q39" s="87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65.5</v>
      </c>
      <c r="R39" s="91" t="s">
        <v>193</v>
      </c>
      <c r="S39" s="91"/>
    </row>
    <row r="40" spans="1:19" s="32" customFormat="1" ht="24" customHeight="1" x14ac:dyDescent="0.2">
      <c r="A40" s="25" t="s">
        <v>57</v>
      </c>
      <c r="B40" s="93">
        <v>232400437</v>
      </c>
      <c r="C40" s="94"/>
      <c r="D40" s="70" t="s">
        <v>122</v>
      </c>
      <c r="E40" s="95">
        <v>100</v>
      </c>
      <c r="F40" s="71">
        <v>90</v>
      </c>
      <c r="G40" s="71">
        <v>90</v>
      </c>
      <c r="H40" s="71"/>
      <c r="I40" s="71">
        <v>34</v>
      </c>
      <c r="J40" s="71"/>
      <c r="K40" s="96"/>
      <c r="L40" s="97">
        <f t="shared" si="0"/>
        <v>54.5</v>
      </c>
      <c r="M40" s="98">
        <f t="shared" si="2"/>
        <v>54.5</v>
      </c>
      <c r="N40" s="99" t="str">
        <f t="shared" si="1"/>
        <v>D</v>
      </c>
      <c r="O40" s="96" t="s">
        <v>32</v>
      </c>
      <c r="P40" s="71">
        <v>0</v>
      </c>
      <c r="Q40" s="100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54.5</v>
      </c>
      <c r="R40" s="112">
        <v>0.64280000000000004</v>
      </c>
      <c r="S40" s="102" t="s">
        <v>192</v>
      </c>
    </row>
    <row r="41" spans="1:19" s="32" customFormat="1" ht="24" customHeight="1" x14ac:dyDescent="0.2">
      <c r="A41" s="25" t="s">
        <v>58</v>
      </c>
      <c r="B41" s="62">
        <v>232400438</v>
      </c>
      <c r="D41" s="63" t="s">
        <v>123</v>
      </c>
      <c r="E41" s="73">
        <v>100</v>
      </c>
      <c r="F41" s="71">
        <v>90</v>
      </c>
      <c r="G41" s="71">
        <v>90</v>
      </c>
      <c r="H41" s="27"/>
      <c r="I41" s="27">
        <v>72</v>
      </c>
      <c r="J41" s="27">
        <v>54</v>
      </c>
      <c r="K41" s="28"/>
      <c r="L41" s="29">
        <f t="shared" si="0"/>
        <v>77.5</v>
      </c>
      <c r="M41" s="30">
        <f t="shared" si="2"/>
        <v>77.5</v>
      </c>
      <c r="N41" s="31" t="str">
        <f t="shared" si="1"/>
        <v>AB</v>
      </c>
      <c r="O41" s="28" t="s">
        <v>32</v>
      </c>
      <c r="P41" s="27">
        <v>0</v>
      </c>
      <c r="Q41" s="87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77.5</v>
      </c>
      <c r="R41" s="91"/>
      <c r="S41" s="91"/>
    </row>
    <row r="42" spans="1:19" s="32" customFormat="1" ht="24" customHeight="1" x14ac:dyDescent="0.2">
      <c r="A42" s="25" t="s">
        <v>59</v>
      </c>
      <c r="B42" s="121">
        <v>232400440</v>
      </c>
      <c r="D42" s="63" t="s">
        <v>124</v>
      </c>
      <c r="E42" s="73">
        <v>100</v>
      </c>
      <c r="F42" s="71">
        <v>90</v>
      </c>
      <c r="G42" s="71">
        <v>90</v>
      </c>
      <c r="H42" s="27"/>
      <c r="I42" s="27">
        <v>32</v>
      </c>
      <c r="J42" s="27">
        <v>38</v>
      </c>
      <c r="K42" s="28"/>
      <c r="L42" s="29">
        <f t="shared" si="0"/>
        <v>63.5</v>
      </c>
      <c r="M42" s="30">
        <f t="shared" si="2"/>
        <v>63.5</v>
      </c>
      <c r="N42" s="84" t="str">
        <f t="shared" si="1"/>
        <v>C</v>
      </c>
      <c r="O42" s="28" t="s">
        <v>32</v>
      </c>
      <c r="P42" s="27">
        <v>0</v>
      </c>
      <c r="Q42" s="87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63.5</v>
      </c>
      <c r="R42" s="91"/>
      <c r="S42" s="92" t="s">
        <v>193</v>
      </c>
    </row>
    <row r="43" spans="1:19" s="32" customFormat="1" ht="24" customHeight="1" x14ac:dyDescent="0.2">
      <c r="A43" s="25" t="s">
        <v>60</v>
      </c>
      <c r="B43" s="64">
        <v>232400441</v>
      </c>
      <c r="D43" s="65" t="s">
        <v>125</v>
      </c>
      <c r="E43" s="73">
        <v>100</v>
      </c>
      <c r="F43" s="71">
        <v>90</v>
      </c>
      <c r="G43" s="71">
        <v>90</v>
      </c>
      <c r="H43" s="27"/>
      <c r="I43" s="27">
        <v>56</v>
      </c>
      <c r="J43" s="27">
        <v>42</v>
      </c>
      <c r="K43" s="28"/>
      <c r="L43" s="29">
        <f t="shared" si="0"/>
        <v>70.5</v>
      </c>
      <c r="M43" s="30">
        <f t="shared" si="2"/>
        <v>70.5</v>
      </c>
      <c r="N43" s="31" t="str">
        <f t="shared" si="1"/>
        <v>B</v>
      </c>
      <c r="O43" s="28" t="s">
        <v>32</v>
      </c>
      <c r="P43" s="27">
        <v>0</v>
      </c>
      <c r="Q43" s="87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70.5</v>
      </c>
      <c r="R43" s="91"/>
      <c r="S43" s="91"/>
    </row>
    <row r="44" spans="1:19" s="32" customFormat="1" ht="24" customHeight="1" x14ac:dyDescent="0.2">
      <c r="A44" s="25" t="s">
        <v>61</v>
      </c>
      <c r="B44" s="121">
        <v>232400442</v>
      </c>
      <c r="D44" s="63" t="s">
        <v>153</v>
      </c>
      <c r="E44" s="73">
        <v>100</v>
      </c>
      <c r="F44" s="71">
        <v>90</v>
      </c>
      <c r="G44" s="71">
        <v>90</v>
      </c>
      <c r="H44" s="27"/>
      <c r="I44" s="27">
        <v>46</v>
      </c>
      <c r="J44" s="27">
        <v>46</v>
      </c>
      <c r="K44" s="28"/>
      <c r="L44" s="29">
        <f t="shared" si="0"/>
        <v>69</v>
      </c>
      <c r="M44" s="30">
        <f t="shared" si="2"/>
        <v>69</v>
      </c>
      <c r="N44" s="31" t="str">
        <f t="shared" si="1"/>
        <v>BC</v>
      </c>
      <c r="O44" s="28" t="s">
        <v>32</v>
      </c>
      <c r="P44" s="27">
        <v>0</v>
      </c>
      <c r="Q44" s="87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69</v>
      </c>
      <c r="R44" s="91"/>
      <c r="S44" s="91" t="s">
        <v>193</v>
      </c>
    </row>
    <row r="45" spans="1:19" s="32" customFormat="1" ht="24" customHeight="1" x14ac:dyDescent="0.2">
      <c r="A45" s="25" t="s">
        <v>62</v>
      </c>
      <c r="B45" s="62">
        <v>232400446</v>
      </c>
      <c r="D45" s="63" t="s">
        <v>154</v>
      </c>
      <c r="E45" s="73">
        <v>100</v>
      </c>
      <c r="F45" s="71">
        <v>90</v>
      </c>
      <c r="G45" s="71">
        <v>90</v>
      </c>
      <c r="H45" s="27"/>
      <c r="I45" s="27">
        <v>32</v>
      </c>
      <c r="J45" s="27">
        <v>90</v>
      </c>
      <c r="K45" s="28"/>
      <c r="L45" s="29">
        <f t="shared" si="0"/>
        <v>76.5</v>
      </c>
      <c r="M45" s="114">
        <f t="shared" si="2"/>
        <v>76.5</v>
      </c>
      <c r="N45" s="84" t="str">
        <f t="shared" si="1"/>
        <v>AB</v>
      </c>
      <c r="O45" s="28" t="s">
        <v>32</v>
      </c>
      <c r="P45" s="27">
        <v>0</v>
      </c>
      <c r="Q45" s="87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76.5</v>
      </c>
      <c r="R45" s="91"/>
      <c r="S45" s="91"/>
    </row>
    <row r="46" spans="1:19" s="32" customFormat="1" ht="24" customHeight="1" x14ac:dyDescent="0.2">
      <c r="A46" s="25" t="s">
        <v>63</v>
      </c>
      <c r="B46" s="121">
        <v>232400447</v>
      </c>
      <c r="D46" s="70" t="s">
        <v>155</v>
      </c>
      <c r="E46" s="73">
        <v>100</v>
      </c>
      <c r="F46" s="71">
        <v>90</v>
      </c>
      <c r="G46" s="71">
        <v>90</v>
      </c>
      <c r="H46" s="27"/>
      <c r="I46" s="71"/>
      <c r="J46" s="27">
        <v>82</v>
      </c>
      <c r="K46" s="28"/>
      <c r="L46" s="29">
        <f t="shared" si="0"/>
        <v>66.5</v>
      </c>
      <c r="M46" s="30">
        <f t="shared" si="2"/>
        <v>66.5</v>
      </c>
      <c r="N46" s="84" t="str">
        <f t="shared" si="1"/>
        <v>BC</v>
      </c>
      <c r="O46" s="28" t="s">
        <v>32</v>
      </c>
      <c r="P46" s="27">
        <v>0</v>
      </c>
      <c r="Q46" s="87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66.5</v>
      </c>
      <c r="R46" s="91"/>
      <c r="S46" s="91" t="s">
        <v>195</v>
      </c>
    </row>
    <row r="47" spans="1:19" s="32" customFormat="1" ht="24" customHeight="1" x14ac:dyDescent="0.2">
      <c r="A47" s="25" t="s">
        <v>64</v>
      </c>
      <c r="B47" s="62">
        <v>232400449</v>
      </c>
      <c r="D47" s="63" t="s">
        <v>156</v>
      </c>
      <c r="E47" s="73">
        <v>100</v>
      </c>
      <c r="F47" s="71">
        <v>90</v>
      </c>
      <c r="G47" s="71">
        <v>90</v>
      </c>
      <c r="H47" s="27"/>
      <c r="I47" s="27">
        <v>60</v>
      </c>
      <c r="J47" s="27">
        <v>66</v>
      </c>
      <c r="K47" s="28"/>
      <c r="L47" s="29">
        <f t="shared" si="0"/>
        <v>77.5</v>
      </c>
      <c r="M47" s="30">
        <f t="shared" si="2"/>
        <v>77.5</v>
      </c>
      <c r="N47" s="84" t="str">
        <f t="shared" si="1"/>
        <v>AB</v>
      </c>
      <c r="O47" s="28" t="s">
        <v>32</v>
      </c>
      <c r="P47" s="27">
        <v>0</v>
      </c>
      <c r="Q47" s="87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77.5</v>
      </c>
      <c r="R47" s="91"/>
      <c r="S47" s="91"/>
    </row>
    <row r="48" spans="1:19" s="32" customFormat="1" ht="24" customHeight="1" x14ac:dyDescent="0.2">
      <c r="A48" s="25" t="s">
        <v>65</v>
      </c>
      <c r="B48" s="62">
        <v>232400400</v>
      </c>
      <c r="D48" s="63" t="s">
        <v>157</v>
      </c>
      <c r="E48" s="73">
        <v>100</v>
      </c>
      <c r="F48" s="71">
        <v>90</v>
      </c>
      <c r="G48" s="71">
        <v>90</v>
      </c>
      <c r="H48" s="27"/>
      <c r="I48" s="27">
        <v>70</v>
      </c>
      <c r="J48" s="27">
        <v>52</v>
      </c>
      <c r="K48" s="28"/>
      <c r="L48" s="29">
        <f t="shared" si="0"/>
        <v>76.5</v>
      </c>
      <c r="M48" s="30">
        <f t="shared" si="2"/>
        <v>76.5</v>
      </c>
      <c r="N48" s="84" t="str">
        <f t="shared" si="1"/>
        <v>AB</v>
      </c>
      <c r="O48" s="28" t="s">
        <v>32</v>
      </c>
      <c r="P48" s="27">
        <v>0</v>
      </c>
      <c r="Q48" s="87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76.5</v>
      </c>
      <c r="R48" s="91"/>
      <c r="S48" s="91"/>
    </row>
    <row r="49" spans="1:19" s="32" customFormat="1" ht="24" customHeight="1" x14ac:dyDescent="0.2">
      <c r="A49" s="25" t="s">
        <v>66</v>
      </c>
      <c r="B49" s="121">
        <v>232400455</v>
      </c>
      <c r="D49" s="63" t="s">
        <v>158</v>
      </c>
      <c r="E49" s="73">
        <v>100</v>
      </c>
      <c r="F49" s="71">
        <v>90</v>
      </c>
      <c r="G49" s="71">
        <v>90</v>
      </c>
      <c r="H49" s="27"/>
      <c r="I49" s="27">
        <v>38</v>
      </c>
      <c r="J49" s="27">
        <v>26</v>
      </c>
      <c r="K49" s="28"/>
      <c r="L49" s="29">
        <f t="shared" si="0"/>
        <v>62</v>
      </c>
      <c r="M49" s="30">
        <f t="shared" si="2"/>
        <v>62</v>
      </c>
      <c r="N49" s="84" t="str">
        <f t="shared" si="1"/>
        <v>C</v>
      </c>
      <c r="O49" s="28" t="s">
        <v>32</v>
      </c>
      <c r="P49" s="27">
        <v>0</v>
      </c>
      <c r="Q49" s="87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62</v>
      </c>
      <c r="R49" s="91"/>
      <c r="S49" s="91" t="s">
        <v>193</v>
      </c>
    </row>
    <row r="50" spans="1:19" s="32" customFormat="1" ht="24" customHeight="1" x14ac:dyDescent="0.2">
      <c r="A50" s="25" t="s">
        <v>67</v>
      </c>
      <c r="B50" s="121">
        <v>232400398</v>
      </c>
      <c r="C50" s="35"/>
      <c r="D50" s="63" t="s">
        <v>159</v>
      </c>
      <c r="E50" s="73">
        <v>100</v>
      </c>
      <c r="F50" s="71">
        <v>90</v>
      </c>
      <c r="G50" s="71">
        <v>90</v>
      </c>
      <c r="H50" s="27"/>
      <c r="I50" s="71">
        <v>30</v>
      </c>
      <c r="J50" s="27">
        <v>58</v>
      </c>
      <c r="K50" s="28"/>
      <c r="L50" s="29">
        <f t="shared" si="0"/>
        <v>68</v>
      </c>
      <c r="M50" s="30">
        <f t="shared" si="2"/>
        <v>68</v>
      </c>
      <c r="N50" s="84" t="str">
        <f t="shared" si="1"/>
        <v>BC</v>
      </c>
      <c r="O50" s="28" t="s">
        <v>32</v>
      </c>
      <c r="P50" s="27">
        <v>0</v>
      </c>
      <c r="Q50" s="87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68</v>
      </c>
      <c r="R50" s="91"/>
      <c r="S50" s="91" t="s">
        <v>193</v>
      </c>
    </row>
    <row r="51" spans="1:19" s="32" customFormat="1" ht="24" customHeight="1" x14ac:dyDescent="0.2">
      <c r="A51" s="25" t="s">
        <v>68</v>
      </c>
      <c r="B51" s="121">
        <v>232400458</v>
      </c>
      <c r="C51" s="35"/>
      <c r="D51" s="63" t="s">
        <v>160</v>
      </c>
      <c r="E51" s="73">
        <v>100</v>
      </c>
      <c r="F51" s="71">
        <v>90</v>
      </c>
      <c r="G51" s="71">
        <v>90</v>
      </c>
      <c r="H51" s="27"/>
      <c r="I51" s="27">
        <v>44</v>
      </c>
      <c r="J51" s="27">
        <v>40</v>
      </c>
      <c r="K51" s="28"/>
      <c r="L51" s="29">
        <f t="shared" si="0"/>
        <v>67</v>
      </c>
      <c r="M51" s="30">
        <f t="shared" si="2"/>
        <v>67</v>
      </c>
      <c r="N51" s="84" t="str">
        <f t="shared" si="1"/>
        <v>BC</v>
      </c>
      <c r="O51" s="28" t="s">
        <v>32</v>
      </c>
      <c r="P51" s="27">
        <v>0</v>
      </c>
      <c r="Q51" s="87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67</v>
      </c>
      <c r="R51" s="91"/>
      <c r="S51" s="91" t="s">
        <v>193</v>
      </c>
    </row>
    <row r="52" spans="1:19" s="32" customFormat="1" ht="24" customHeight="1" x14ac:dyDescent="0.2">
      <c r="A52" s="25" t="s">
        <v>69</v>
      </c>
      <c r="B52" s="62">
        <v>232400459</v>
      </c>
      <c r="C52" s="35"/>
      <c r="D52" s="63" t="s">
        <v>161</v>
      </c>
      <c r="E52" s="73">
        <v>100</v>
      </c>
      <c r="F52" s="71">
        <v>90</v>
      </c>
      <c r="G52" s="71">
        <v>90</v>
      </c>
      <c r="H52" s="27"/>
      <c r="I52" s="27">
        <v>48</v>
      </c>
      <c r="J52" s="27">
        <v>60</v>
      </c>
      <c r="K52" s="28"/>
      <c r="L52" s="29">
        <f t="shared" si="0"/>
        <v>73</v>
      </c>
      <c r="M52" s="30">
        <f t="shared" si="2"/>
        <v>73</v>
      </c>
      <c r="N52" s="84" t="str">
        <f t="shared" si="1"/>
        <v>B</v>
      </c>
      <c r="O52" s="28" t="s">
        <v>32</v>
      </c>
      <c r="P52" s="27">
        <v>0</v>
      </c>
      <c r="Q52" s="87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73</v>
      </c>
      <c r="R52" s="91"/>
      <c r="S52" s="91"/>
    </row>
    <row r="53" spans="1:19" s="32" customFormat="1" ht="24" customHeight="1" x14ac:dyDescent="0.2">
      <c r="A53" s="25" t="s">
        <v>70</v>
      </c>
      <c r="B53" s="66">
        <v>232400461</v>
      </c>
      <c r="C53" s="35"/>
      <c r="D53" s="67" t="s">
        <v>162</v>
      </c>
      <c r="E53" s="73">
        <v>100</v>
      </c>
      <c r="F53" s="71">
        <v>90</v>
      </c>
      <c r="G53" s="71">
        <v>90</v>
      </c>
      <c r="H53" s="27"/>
      <c r="I53" s="27">
        <v>66</v>
      </c>
      <c r="J53" s="27">
        <v>40</v>
      </c>
      <c r="K53" s="28"/>
      <c r="L53" s="29">
        <f>IF(INT(Q53)=0,P53,IF(INT(P53)&gt;INT(Q53),P53,Q53))</f>
        <v>72.5</v>
      </c>
      <c r="M53" s="30">
        <f t="shared" si="2"/>
        <v>72.5</v>
      </c>
      <c r="N53" s="84" t="str">
        <f t="shared" si="1"/>
        <v>B</v>
      </c>
      <c r="O53" s="28" t="s">
        <v>32</v>
      </c>
      <c r="P53" s="27">
        <v>0</v>
      </c>
      <c r="Q53" s="87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72.5</v>
      </c>
      <c r="R53" s="91"/>
      <c r="S53" s="91"/>
    </row>
    <row r="54" spans="1:19" s="32" customFormat="1" ht="24" customHeight="1" x14ac:dyDescent="0.2">
      <c r="A54" s="25" t="s">
        <v>71</v>
      </c>
      <c r="B54" s="62">
        <v>232400463</v>
      </c>
      <c r="D54" s="63" t="s">
        <v>163</v>
      </c>
      <c r="E54" s="73">
        <v>100</v>
      </c>
      <c r="F54" s="71">
        <v>90</v>
      </c>
      <c r="G54" s="71">
        <v>90</v>
      </c>
      <c r="H54" s="27"/>
      <c r="I54" s="27">
        <v>66</v>
      </c>
      <c r="J54" s="27">
        <v>56</v>
      </c>
      <c r="K54" s="28"/>
      <c r="L54" s="29">
        <f>IF(INT(Q54)=0,P54,IF(INT(P54)&gt;INT(Q54),P54,Q54))</f>
        <v>76.5</v>
      </c>
      <c r="M54" s="77">
        <f t="shared" si="2"/>
        <v>76.5</v>
      </c>
      <c r="N54" s="78" t="s">
        <v>82</v>
      </c>
      <c r="O54" s="28" t="s">
        <v>32</v>
      </c>
      <c r="P54" s="27">
        <v>0</v>
      </c>
      <c r="Q54" s="87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76.5</v>
      </c>
      <c r="R54" s="111" t="s">
        <v>181</v>
      </c>
      <c r="S54" s="91"/>
    </row>
    <row r="55" spans="1:19" s="32" customFormat="1" ht="24" customHeight="1" x14ac:dyDescent="0.2">
      <c r="A55" s="25" t="s">
        <v>72</v>
      </c>
      <c r="B55" s="33">
        <v>232400464</v>
      </c>
      <c r="C55" s="36"/>
      <c r="D55" s="34" t="s">
        <v>164</v>
      </c>
      <c r="E55" s="73">
        <v>100</v>
      </c>
      <c r="F55" s="71">
        <v>90</v>
      </c>
      <c r="G55" s="71">
        <v>90</v>
      </c>
      <c r="H55" s="27"/>
      <c r="I55" s="27">
        <v>46</v>
      </c>
      <c r="J55" s="27">
        <v>70</v>
      </c>
      <c r="K55" s="28"/>
      <c r="L55" s="29">
        <f>IF(INT(Q55)=0,P55,IF(INT(P55)&gt;INT(Q55),P55,Q55))</f>
        <v>75</v>
      </c>
      <c r="M55" s="114">
        <f t="shared" si="2"/>
        <v>75</v>
      </c>
      <c r="N55" s="85" t="str">
        <f>IF(M55&gt;=80,"A",IF(M55&gt;=75,"AB",IF(M55&gt;=70,"B",IF(M55&gt;=65,"BC",IF(M55&gt;=60,"C",IF(M55&gt;=50,"D","E"))))))</f>
        <v>AB</v>
      </c>
      <c r="O55" s="38" t="s">
        <v>32</v>
      </c>
      <c r="P55" s="39">
        <v>0</v>
      </c>
      <c r="Q55" s="88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75</v>
      </c>
      <c r="R55" s="91"/>
      <c r="S55" s="91"/>
    </row>
    <row r="56" spans="1:19" s="32" customFormat="1" ht="24" customHeight="1" x14ac:dyDescent="0.2">
      <c r="A56" s="25" t="s">
        <v>73</v>
      </c>
      <c r="B56" s="121">
        <v>232400466</v>
      </c>
      <c r="C56" s="36"/>
      <c r="D56" s="34" t="s">
        <v>165</v>
      </c>
      <c r="E56" s="73">
        <v>100</v>
      </c>
      <c r="F56" s="71">
        <v>90</v>
      </c>
      <c r="G56" s="71">
        <v>90</v>
      </c>
      <c r="H56" s="27"/>
      <c r="I56" s="27">
        <v>40</v>
      </c>
      <c r="J56" s="27">
        <v>30</v>
      </c>
      <c r="K56" s="28"/>
      <c r="L56" s="29">
        <f t="shared" ref="L56:L61" si="3">IF(INT(Q56)=0,P56,IF(INT(P56)&gt;INT(Q56),P56,Q56))</f>
        <v>63.5</v>
      </c>
      <c r="M56" s="30">
        <f>L56</f>
        <v>63.5</v>
      </c>
      <c r="N56" s="85" t="str">
        <f t="shared" ref="N56:N61" si="4">IF(M56&gt;=80,"A",IF(M56&gt;=75,"AB",IF(M56&gt;=70,"B",IF(M56&gt;=65,"BC",IF(M56&gt;=60,"C",IF(M56&gt;=50,"D","E"))))))</f>
        <v>C</v>
      </c>
      <c r="O56" s="38" t="s">
        <v>32</v>
      </c>
      <c r="P56" s="39">
        <v>0</v>
      </c>
      <c r="Q56" s="88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63.5</v>
      </c>
      <c r="R56" s="91"/>
      <c r="S56" s="91" t="s">
        <v>193</v>
      </c>
    </row>
    <row r="57" spans="1:19" s="32" customFormat="1" ht="24" customHeight="1" x14ac:dyDescent="0.2">
      <c r="A57" s="25" t="s">
        <v>74</v>
      </c>
      <c r="B57" s="121">
        <v>232400468</v>
      </c>
      <c r="C57" s="36"/>
      <c r="D57" s="34" t="s">
        <v>166</v>
      </c>
      <c r="E57" s="73">
        <v>100</v>
      </c>
      <c r="F57" s="71">
        <v>90</v>
      </c>
      <c r="G57" s="71">
        <v>90</v>
      </c>
      <c r="H57" s="27"/>
      <c r="I57" s="27">
        <v>44</v>
      </c>
      <c r="J57" s="27">
        <v>40</v>
      </c>
      <c r="K57" s="28"/>
      <c r="L57" s="29">
        <f t="shared" si="3"/>
        <v>67</v>
      </c>
      <c r="M57" s="30">
        <f t="shared" ref="M57:M61" si="5">L57</f>
        <v>67</v>
      </c>
      <c r="N57" s="85" t="str">
        <f t="shared" si="4"/>
        <v>BC</v>
      </c>
      <c r="O57" s="38" t="s">
        <v>32</v>
      </c>
      <c r="P57" s="39">
        <v>0</v>
      </c>
      <c r="Q57" s="88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67</v>
      </c>
      <c r="R57" s="91"/>
      <c r="S57" s="91" t="s">
        <v>193</v>
      </c>
    </row>
    <row r="58" spans="1:19" s="32" customFormat="1" ht="24" customHeight="1" x14ac:dyDescent="0.2">
      <c r="A58" s="25" t="s">
        <v>75</v>
      </c>
      <c r="B58" s="121">
        <v>232400470</v>
      </c>
      <c r="C58" s="36"/>
      <c r="D58" s="34" t="s">
        <v>167</v>
      </c>
      <c r="E58" s="73">
        <v>100</v>
      </c>
      <c r="F58" s="71">
        <v>90</v>
      </c>
      <c r="G58" s="71">
        <v>90</v>
      </c>
      <c r="H58" s="27"/>
      <c r="I58" s="27">
        <v>34</v>
      </c>
      <c r="J58" s="27">
        <v>20</v>
      </c>
      <c r="K58" s="28"/>
      <c r="L58" s="29">
        <f t="shared" si="3"/>
        <v>59.5</v>
      </c>
      <c r="M58" s="30">
        <f t="shared" si="5"/>
        <v>59.5</v>
      </c>
      <c r="N58" s="85" t="str">
        <f t="shared" si="4"/>
        <v>D</v>
      </c>
      <c r="O58" s="38" t="s">
        <v>32</v>
      </c>
      <c r="P58" s="39">
        <v>0</v>
      </c>
      <c r="Q58" s="88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59.5</v>
      </c>
      <c r="R58" s="91"/>
      <c r="S58" s="91" t="s">
        <v>193</v>
      </c>
    </row>
    <row r="59" spans="1:19" s="32" customFormat="1" ht="24" customHeight="1" x14ac:dyDescent="0.2">
      <c r="A59" s="25" t="s">
        <v>76</v>
      </c>
      <c r="B59" s="121">
        <v>232400471</v>
      </c>
      <c r="C59" s="36"/>
      <c r="D59" s="70" t="s">
        <v>168</v>
      </c>
      <c r="E59" s="73">
        <v>100</v>
      </c>
      <c r="F59" s="71">
        <v>90</v>
      </c>
      <c r="G59" s="71">
        <v>90</v>
      </c>
      <c r="H59" s="27"/>
      <c r="I59" s="71"/>
      <c r="J59" s="27">
        <v>28</v>
      </c>
      <c r="K59" s="28"/>
      <c r="L59" s="29">
        <f t="shared" si="3"/>
        <v>53</v>
      </c>
      <c r="M59" s="30">
        <f t="shared" si="5"/>
        <v>53</v>
      </c>
      <c r="N59" s="85" t="str">
        <f t="shared" si="4"/>
        <v>D</v>
      </c>
      <c r="O59" s="38" t="s">
        <v>32</v>
      </c>
      <c r="P59" s="39">
        <v>0</v>
      </c>
      <c r="Q59" s="88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53</v>
      </c>
      <c r="R59" s="91"/>
      <c r="S59" s="91" t="s">
        <v>196</v>
      </c>
    </row>
    <row r="60" spans="1:19" s="32" customFormat="1" ht="24" customHeight="1" x14ac:dyDescent="0.2">
      <c r="A60" s="25" t="s">
        <v>77</v>
      </c>
      <c r="B60" s="121">
        <v>232400473</v>
      </c>
      <c r="C60" s="36"/>
      <c r="D60" s="34" t="s">
        <v>169</v>
      </c>
      <c r="E60" s="73">
        <v>100</v>
      </c>
      <c r="F60" s="71">
        <v>90</v>
      </c>
      <c r="G60" s="71">
        <v>90</v>
      </c>
      <c r="H60" s="27"/>
      <c r="I60" s="27">
        <v>48</v>
      </c>
      <c r="J60" s="27">
        <v>36</v>
      </c>
      <c r="K60" s="28"/>
      <c r="L60" s="29">
        <f t="shared" si="3"/>
        <v>67</v>
      </c>
      <c r="M60" s="30">
        <f t="shared" si="5"/>
        <v>67</v>
      </c>
      <c r="N60" s="85" t="str">
        <f t="shared" si="4"/>
        <v>BC</v>
      </c>
      <c r="O60" s="38" t="s">
        <v>32</v>
      </c>
      <c r="P60" s="39">
        <v>0</v>
      </c>
      <c r="Q60" s="88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67</v>
      </c>
      <c r="R60" s="91"/>
      <c r="S60" s="91" t="s">
        <v>193</v>
      </c>
    </row>
    <row r="61" spans="1:19" s="32" customFormat="1" ht="24" customHeight="1" x14ac:dyDescent="0.2">
      <c r="A61" s="25" t="s">
        <v>78</v>
      </c>
      <c r="B61" s="121">
        <v>232400401</v>
      </c>
      <c r="C61" s="36"/>
      <c r="D61" s="34" t="s">
        <v>170</v>
      </c>
      <c r="E61" s="73">
        <v>100</v>
      </c>
      <c r="F61" s="71">
        <v>90</v>
      </c>
      <c r="G61" s="71">
        <v>90</v>
      </c>
      <c r="H61" s="27"/>
      <c r="I61" s="27">
        <v>42</v>
      </c>
      <c r="J61" s="27">
        <v>40</v>
      </c>
      <c r="K61" s="28"/>
      <c r="L61" s="29">
        <f t="shared" si="3"/>
        <v>66.5</v>
      </c>
      <c r="M61" s="30">
        <f t="shared" si="5"/>
        <v>66.5</v>
      </c>
      <c r="N61" s="85" t="str">
        <f t="shared" si="4"/>
        <v>BC</v>
      </c>
      <c r="O61" s="38" t="s">
        <v>32</v>
      </c>
      <c r="P61" s="39">
        <v>0</v>
      </c>
      <c r="Q61" s="88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66.5</v>
      </c>
      <c r="R61" s="91"/>
      <c r="S61" s="91" t="s">
        <v>193</v>
      </c>
    </row>
    <row r="62" spans="1:19" ht="14.25" customHeight="1" x14ac:dyDescent="0.2">
      <c r="A62" s="2"/>
      <c r="B62" s="41"/>
      <c r="C62" s="2"/>
      <c r="D62" s="2"/>
      <c r="E62" s="76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9" s="42" customFormat="1" ht="12.75" x14ac:dyDescent="0.2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9" s="42" customFormat="1" ht="12.75" x14ac:dyDescent="0.2">
      <c r="D64" s="46" t="s">
        <v>82</v>
      </c>
      <c r="E64" s="46">
        <f>COUNTIF(N14:N61,"A")</f>
        <v>10</v>
      </c>
      <c r="F64" s="47">
        <f>E64/$A$61</f>
        <v>0.20833333333333334</v>
      </c>
      <c r="J64" s="48"/>
      <c r="K64" s="48"/>
      <c r="L64" s="48"/>
      <c r="Q64" s="45"/>
    </row>
    <row r="65" spans="1:17" s="42" customFormat="1" ht="12.75" x14ac:dyDescent="0.2">
      <c r="D65" s="46" t="s">
        <v>83</v>
      </c>
      <c r="E65" s="46">
        <f>COUNTIF(N14:N61,"AB")</f>
        <v>7</v>
      </c>
      <c r="F65" s="47">
        <f t="shared" ref="F65:F71" si="6">E65/$A$61</f>
        <v>0.14583333333333334</v>
      </c>
      <c r="J65" s="48"/>
      <c r="K65" s="48"/>
      <c r="L65" s="48"/>
      <c r="Q65" s="45"/>
    </row>
    <row r="66" spans="1:17" s="42" customFormat="1" ht="12.75" x14ac:dyDescent="0.2">
      <c r="D66" s="46" t="s">
        <v>84</v>
      </c>
      <c r="E66" s="46">
        <f>COUNTIF(N14:N61,"B")</f>
        <v>6</v>
      </c>
      <c r="F66" s="47">
        <f t="shared" si="6"/>
        <v>0.125</v>
      </c>
      <c r="J66" s="48"/>
      <c r="K66" s="48"/>
      <c r="L66" s="48"/>
      <c r="Q66" s="45"/>
    </row>
    <row r="67" spans="1:17" s="42" customFormat="1" ht="12.75" x14ac:dyDescent="0.2">
      <c r="D67" s="46" t="s">
        <v>85</v>
      </c>
      <c r="E67" s="46">
        <f>COUNTIF(N14:N61,"BC")</f>
        <v>11</v>
      </c>
      <c r="F67" s="47">
        <f t="shared" si="6"/>
        <v>0.22916666666666666</v>
      </c>
      <c r="J67" s="48"/>
      <c r="K67" s="48"/>
      <c r="L67" s="48"/>
      <c r="Q67" s="45"/>
    </row>
    <row r="68" spans="1:17" s="42" customFormat="1" ht="12.75" x14ac:dyDescent="0.2">
      <c r="D68" s="46" t="s">
        <v>86</v>
      </c>
      <c r="E68" s="46">
        <f>COUNTIF(N14:N61,"C")</f>
        <v>5</v>
      </c>
      <c r="F68" s="47">
        <f t="shared" si="6"/>
        <v>0.10416666666666667</v>
      </c>
      <c r="J68" s="48"/>
      <c r="K68" s="48"/>
      <c r="L68" s="48"/>
      <c r="Q68" s="45"/>
    </row>
    <row r="69" spans="1:17" s="42" customFormat="1" ht="12.75" x14ac:dyDescent="0.2">
      <c r="D69" s="46" t="s">
        <v>87</v>
      </c>
      <c r="E69" s="46">
        <f>COUNTIF(N14:N61,"D")</f>
        <v>8</v>
      </c>
      <c r="F69" s="47">
        <f t="shared" si="6"/>
        <v>0.16666666666666666</v>
      </c>
      <c r="J69" s="48"/>
      <c r="K69" s="48"/>
      <c r="L69" s="48"/>
      <c r="Q69" s="45"/>
    </row>
    <row r="70" spans="1:17" s="42" customFormat="1" ht="12.75" x14ac:dyDescent="0.2">
      <c r="D70" s="46" t="s">
        <v>88</v>
      </c>
      <c r="E70" s="46">
        <f>COUNTIF(N14:N61,"E")</f>
        <v>1</v>
      </c>
      <c r="F70" s="47">
        <f t="shared" si="6"/>
        <v>2.0833333333333332E-2</v>
      </c>
      <c r="J70" s="48"/>
      <c r="K70" s="48"/>
      <c r="L70" s="48"/>
      <c r="Q70" s="45"/>
    </row>
    <row r="71" spans="1:17" s="42" customFormat="1" ht="12.75" x14ac:dyDescent="0.2">
      <c r="D71" s="49" t="s">
        <v>89</v>
      </c>
      <c r="E71" s="46">
        <f>SUM(E64:E70)</f>
        <v>48</v>
      </c>
      <c r="F71" s="47">
        <f t="shared" si="6"/>
        <v>1</v>
      </c>
      <c r="J71" s="48"/>
      <c r="K71" s="48"/>
      <c r="L71" s="48"/>
      <c r="Q71" s="45"/>
    </row>
    <row r="72" spans="1:17" s="50" customFormat="1" ht="21.75" customHeight="1" x14ac:dyDescent="0.2">
      <c r="G72" s="51"/>
      <c r="H72" s="51"/>
      <c r="I72" s="52"/>
      <c r="J72" s="52"/>
      <c r="K72" s="52"/>
      <c r="L72" s="52"/>
      <c r="Q72" s="53"/>
    </row>
    <row r="73" spans="1:17" s="50" customFormat="1" ht="21.75" customHeight="1" x14ac:dyDescent="0.2">
      <c r="G73" s="51"/>
      <c r="H73" s="51"/>
      <c r="I73" s="32" t="s">
        <v>90</v>
      </c>
      <c r="J73" s="52"/>
      <c r="K73" s="52"/>
      <c r="L73" s="52"/>
      <c r="Q73" s="53"/>
    </row>
    <row r="74" spans="1:17" s="32" customFormat="1" ht="12" x14ac:dyDescent="0.2">
      <c r="D74" s="54"/>
      <c r="E74" s="55"/>
      <c r="F74" s="52"/>
      <c r="I74" s="32" t="s">
        <v>91</v>
      </c>
      <c r="Q74" s="56"/>
    </row>
    <row r="75" spans="1:17" s="32" customFormat="1" ht="12" x14ac:dyDescent="0.2">
      <c r="D75" s="54"/>
      <c r="E75" s="55"/>
      <c r="F75" s="52"/>
      <c r="Q75" s="56"/>
    </row>
    <row r="76" spans="1:17" s="32" customFormat="1" ht="12" x14ac:dyDescent="0.2">
      <c r="D76" s="54"/>
      <c r="E76" s="55"/>
      <c r="F76" s="52"/>
      <c r="Q76" s="56"/>
    </row>
    <row r="77" spans="1:17" s="32" customFormat="1" ht="12" x14ac:dyDescent="0.2">
      <c r="Q77" s="56"/>
    </row>
    <row r="78" spans="1:17" s="32" customFormat="1" ht="12" x14ac:dyDescent="0.2">
      <c r="I78" s="32" t="s">
        <v>92</v>
      </c>
      <c r="Q78" s="56"/>
    </row>
    <row r="79" spans="1:17" s="32" customFormat="1" ht="12" x14ac:dyDescent="0.2">
      <c r="Q79" s="56"/>
    </row>
    <row r="80" spans="1:17" s="59" customFormat="1" ht="14.2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</row>
    <row r="81" spans="1:17" s="59" customFormat="1" ht="14.2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8"/>
    </row>
    <row r="82" spans="1:17" s="59" customFormat="1" ht="14.2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8"/>
    </row>
    <row r="83" spans="1:17" s="59" customFormat="1" ht="14.2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8"/>
    </row>
    <row r="84" spans="1:17" s="59" customFormat="1" ht="14.25" customHeight="1" x14ac:dyDescent="0.2">
      <c r="A84" s="57"/>
      <c r="B84" s="57"/>
      <c r="C84" s="57"/>
      <c r="D84" s="57"/>
      <c r="E84" s="57"/>
      <c r="F84" s="57"/>
      <c r="G84" s="57"/>
      <c r="H84" s="57"/>
      <c r="J84" s="57"/>
      <c r="K84" s="57"/>
      <c r="L84" s="57"/>
      <c r="M84" s="57"/>
      <c r="N84" s="57"/>
      <c r="O84" s="57"/>
      <c r="P84" s="57"/>
      <c r="Q84" s="58"/>
    </row>
    <row r="85" spans="1:17" s="59" customFormat="1" ht="14.25" customHeigh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8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10">
    <mergeCell ref="R11:R13"/>
    <mergeCell ref="S12:S13"/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6E13-5ADD-4B8C-8F10-04008B7FFFCA}">
  <dimension ref="A1:S1021"/>
  <sheetViews>
    <sheetView topLeftCell="A10" zoomScaleNormal="100" workbookViewId="0">
      <selection activeCell="D16" sqref="D16:D17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60" customWidth="1"/>
  </cols>
  <sheetData>
    <row r="1" spans="1:19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9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9" ht="14.25" customHeight="1" x14ac:dyDescent="0.2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9" ht="14.25" customHeight="1" x14ac:dyDescent="0.2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9" ht="14.25" customHeight="1" x14ac:dyDescent="0.2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9" ht="14.25" customHeight="1" x14ac:dyDescent="0.2">
      <c r="A6" s="4" t="s">
        <v>7</v>
      </c>
      <c r="B6" s="2"/>
      <c r="C6" s="4" t="s">
        <v>2</v>
      </c>
      <c r="D6" s="4" t="s">
        <v>95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9" ht="14.25" customHeight="1" x14ac:dyDescent="0.2">
      <c r="A7" s="4" t="s">
        <v>8</v>
      </c>
      <c r="B7" s="2"/>
      <c r="C7" s="4" t="s">
        <v>2</v>
      </c>
      <c r="D7" s="8" t="s">
        <v>93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9" ht="14.25" customHeight="1" x14ac:dyDescent="0.2">
      <c r="A8" s="4" t="s">
        <v>9</v>
      </c>
      <c r="B8" s="2"/>
      <c r="C8" s="4" t="s">
        <v>2</v>
      </c>
      <c r="D8" s="6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9" ht="14.25" customHeight="1" x14ac:dyDescent="0.2">
      <c r="A9" s="4" t="s">
        <v>10</v>
      </c>
      <c r="B9" s="2"/>
      <c r="C9" s="4" t="s">
        <v>2</v>
      </c>
      <c r="D9" s="6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9" ht="14.25" customHeight="1" x14ac:dyDescent="0.2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9" s="13" customFormat="1" ht="21" customHeight="1" thickBot="1" x14ac:dyDescent="0.25">
      <c r="A11" s="136" t="s">
        <v>11</v>
      </c>
      <c r="B11" s="136" t="s">
        <v>12</v>
      </c>
      <c r="C11" s="136" t="s">
        <v>13</v>
      </c>
      <c r="D11" s="138" t="s">
        <v>14</v>
      </c>
      <c r="E11" s="140" t="s">
        <v>15</v>
      </c>
      <c r="F11" s="141"/>
      <c r="G11" s="141"/>
      <c r="H11" s="141"/>
      <c r="I11" s="141"/>
      <c r="J11" s="142" t="s">
        <v>16</v>
      </c>
      <c r="K11" s="143"/>
      <c r="L11" s="144"/>
      <c r="M11" s="131" t="s">
        <v>17</v>
      </c>
      <c r="N11" s="132"/>
      <c r="O11" s="11"/>
      <c r="P11" s="11"/>
      <c r="Q11" s="12"/>
    </row>
    <row r="12" spans="1:19" s="13" customFormat="1" ht="25.5" customHeight="1" thickBot="1" x14ac:dyDescent="0.25">
      <c r="A12" s="137"/>
      <c r="B12" s="137"/>
      <c r="C12" s="137"/>
      <c r="D12" s="139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  <c r="R12" s="128" t="s">
        <v>190</v>
      </c>
      <c r="S12" s="128" t="s">
        <v>182</v>
      </c>
    </row>
    <row r="13" spans="1:19" s="24" customFormat="1" ht="14.25" customHeight="1" x14ac:dyDescent="0.25">
      <c r="A13" s="133" t="s">
        <v>28</v>
      </c>
      <c r="B13" s="134"/>
      <c r="C13" s="135"/>
      <c r="D13" s="134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86" t="s">
        <v>30</v>
      </c>
      <c r="R13" s="130"/>
      <c r="S13" s="130"/>
    </row>
    <row r="14" spans="1:19" s="32" customFormat="1" ht="24" customHeight="1" x14ac:dyDescent="0.2">
      <c r="A14" s="25" t="s">
        <v>31</v>
      </c>
      <c r="B14" s="68">
        <v>232400477</v>
      </c>
      <c r="D14" s="69" t="s">
        <v>171</v>
      </c>
      <c r="E14" s="26">
        <v>100</v>
      </c>
      <c r="F14" s="27">
        <v>90</v>
      </c>
      <c r="G14" s="27">
        <v>90</v>
      </c>
      <c r="H14" s="27"/>
      <c r="I14" s="27">
        <v>76</v>
      </c>
      <c r="J14" s="27">
        <v>76</v>
      </c>
      <c r="K14" s="28"/>
      <c r="L14" s="29">
        <f t="shared" ref="L14:L52" si="0">IF(INT(Q14)=0,P14,IF(INT(P14)&gt;INT(Q14),P14,Q14))</f>
        <v>84</v>
      </c>
      <c r="M14" s="30">
        <f>L14</f>
        <v>84</v>
      </c>
      <c r="N14" s="31" t="str">
        <f>IF(M14&gt;=80,"A",IF(M14&gt;=75,"AB",IF(M14&gt;=70,"B",IF(M14&gt;=65,"BC",IF(M14&gt;=60,"C",IF(M14&gt;=50,"D","E"))))))</f>
        <v>A</v>
      </c>
      <c r="O14" s="28" t="s">
        <v>32</v>
      </c>
      <c r="P14" s="27">
        <v>0</v>
      </c>
      <c r="Q14" s="87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84</v>
      </c>
      <c r="R14" s="89"/>
      <c r="S14" s="89"/>
    </row>
    <row r="15" spans="1:19" s="32" customFormat="1" ht="24" customHeight="1" x14ac:dyDescent="0.2">
      <c r="A15" s="25" t="s">
        <v>33</v>
      </c>
      <c r="B15" s="68">
        <v>232400478</v>
      </c>
      <c r="D15" s="69" t="s">
        <v>172</v>
      </c>
      <c r="E15" s="26">
        <v>100</v>
      </c>
      <c r="F15" s="27">
        <v>90</v>
      </c>
      <c r="G15" s="27">
        <v>90</v>
      </c>
      <c r="H15" s="27"/>
      <c r="I15" s="27">
        <v>58</v>
      </c>
      <c r="J15" s="27">
        <v>56</v>
      </c>
      <c r="K15" s="28"/>
      <c r="L15" s="29">
        <f t="shared" si="0"/>
        <v>74.5</v>
      </c>
      <c r="M15" s="30">
        <f>L15</f>
        <v>74.5</v>
      </c>
      <c r="N15" s="31" t="str">
        <f t="shared" ref="N15:N53" si="1">IF(M15&gt;=80,"A",IF(M15&gt;=75,"AB",IF(M15&gt;=70,"B",IF(M15&gt;=65,"BC",IF(M15&gt;=60,"C",IF(M15&gt;=50,"D","E"))))))</f>
        <v>B</v>
      </c>
      <c r="O15" s="28" t="s">
        <v>32</v>
      </c>
      <c r="P15" s="27">
        <v>0</v>
      </c>
      <c r="Q15" s="87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74.5</v>
      </c>
      <c r="R15" s="89"/>
      <c r="S15" s="89"/>
    </row>
    <row r="16" spans="1:19" s="32" customFormat="1" ht="24" customHeight="1" x14ac:dyDescent="0.2">
      <c r="A16" s="25" t="s">
        <v>34</v>
      </c>
      <c r="B16" s="122">
        <v>232400480</v>
      </c>
      <c r="D16" s="69" t="s">
        <v>173</v>
      </c>
      <c r="E16" s="26">
        <v>100</v>
      </c>
      <c r="F16" s="27">
        <v>90</v>
      </c>
      <c r="G16" s="27">
        <v>90</v>
      </c>
      <c r="H16" s="27"/>
      <c r="I16" s="27">
        <v>30</v>
      </c>
      <c r="J16" s="27">
        <v>14</v>
      </c>
      <c r="K16" s="28"/>
      <c r="L16" s="29">
        <f t="shared" si="0"/>
        <v>57</v>
      </c>
      <c r="M16" s="30">
        <f>L16</f>
        <v>57</v>
      </c>
      <c r="N16" s="84" t="str">
        <f t="shared" si="1"/>
        <v>D</v>
      </c>
      <c r="O16" s="28" t="s">
        <v>32</v>
      </c>
      <c r="P16" s="27">
        <v>0</v>
      </c>
      <c r="Q16" s="87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57</v>
      </c>
      <c r="R16" s="89"/>
      <c r="S16" s="89" t="s">
        <v>193</v>
      </c>
    </row>
    <row r="17" spans="1:19" s="32" customFormat="1" ht="24" customHeight="1" x14ac:dyDescent="0.2">
      <c r="A17" s="25" t="s">
        <v>35</v>
      </c>
      <c r="B17" s="122">
        <v>232400482</v>
      </c>
      <c r="D17" s="69" t="s">
        <v>174</v>
      </c>
      <c r="E17" s="26">
        <v>100</v>
      </c>
      <c r="F17" s="27">
        <v>90</v>
      </c>
      <c r="G17" s="27">
        <v>90</v>
      </c>
      <c r="H17" s="27"/>
      <c r="I17" s="27">
        <v>40</v>
      </c>
      <c r="J17" s="27">
        <v>28</v>
      </c>
      <c r="K17" s="28"/>
      <c r="L17" s="29">
        <f t="shared" si="0"/>
        <v>63</v>
      </c>
      <c r="M17" s="30">
        <f>L17</f>
        <v>63</v>
      </c>
      <c r="N17" s="84" t="str">
        <f t="shared" si="1"/>
        <v>C</v>
      </c>
      <c r="O17" s="28" t="s">
        <v>32</v>
      </c>
      <c r="P17" s="27">
        <v>0</v>
      </c>
      <c r="Q17" s="87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63</v>
      </c>
      <c r="R17" s="89"/>
      <c r="S17" s="89" t="s">
        <v>193</v>
      </c>
    </row>
    <row r="18" spans="1:19" s="32" customFormat="1" ht="24" customHeight="1" x14ac:dyDescent="0.2">
      <c r="A18" s="25" t="s">
        <v>36</v>
      </c>
      <c r="B18" s="62"/>
      <c r="D18" s="63"/>
      <c r="E18" s="26"/>
      <c r="F18" s="27"/>
      <c r="G18" s="27"/>
      <c r="H18" s="27"/>
      <c r="I18" s="27"/>
      <c r="J18" s="27"/>
      <c r="K18" s="28"/>
      <c r="L18" s="29">
        <f t="shared" si="0"/>
        <v>0</v>
      </c>
      <c r="M18" s="30">
        <f>L18</f>
        <v>0</v>
      </c>
      <c r="N18" s="31" t="str">
        <f t="shared" si="1"/>
        <v>E</v>
      </c>
      <c r="O18" s="28" t="s">
        <v>32</v>
      </c>
      <c r="P18" s="27">
        <v>0</v>
      </c>
      <c r="Q18" s="87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0</v>
      </c>
      <c r="R18" s="89"/>
      <c r="S18" s="89"/>
    </row>
    <row r="19" spans="1:19" s="32" customFormat="1" ht="24" customHeight="1" x14ac:dyDescent="0.2">
      <c r="A19" s="25" t="s">
        <v>4</v>
      </c>
      <c r="B19" s="62"/>
      <c r="D19" s="63"/>
      <c r="E19" s="26"/>
      <c r="F19" s="27"/>
      <c r="G19" s="27"/>
      <c r="H19" s="27"/>
      <c r="I19" s="27"/>
      <c r="J19" s="27"/>
      <c r="K19" s="28"/>
      <c r="L19" s="29">
        <f>IF(INT(Q19)=0,P19,IF(INT(P19)&gt;INT(Q19),P19,Q19))</f>
        <v>0</v>
      </c>
      <c r="M19" s="30">
        <f t="shared" ref="M19:M55" si="2">L19</f>
        <v>0</v>
      </c>
      <c r="N19" s="31" t="str">
        <f t="shared" si="1"/>
        <v>E</v>
      </c>
      <c r="O19" s="28" t="s">
        <v>32</v>
      </c>
      <c r="P19" s="27">
        <v>0</v>
      </c>
      <c r="Q19" s="29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0</v>
      </c>
    </row>
    <row r="20" spans="1:19" s="32" customFormat="1" ht="24" customHeight="1" x14ac:dyDescent="0.2">
      <c r="A20" s="25" t="s">
        <v>37</v>
      </c>
      <c r="B20" s="62"/>
      <c r="D20" s="63"/>
      <c r="E20" s="26"/>
      <c r="F20" s="27"/>
      <c r="G20" s="27"/>
      <c r="H20" s="27"/>
      <c r="I20" s="27"/>
      <c r="J20" s="27"/>
      <c r="K20" s="28"/>
      <c r="L20" s="29">
        <f>IF(INT(Q20)=0,P20,IF(INT(P20)&gt;INT(Q20),P20,Q20))</f>
        <v>0</v>
      </c>
      <c r="M20" s="30">
        <f t="shared" si="2"/>
        <v>0</v>
      </c>
      <c r="N20" s="31" t="str">
        <f t="shared" si="1"/>
        <v>E</v>
      </c>
      <c r="O20" s="28" t="s">
        <v>32</v>
      </c>
      <c r="P20" s="27">
        <v>0</v>
      </c>
      <c r="Q20" s="29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0</v>
      </c>
    </row>
    <row r="21" spans="1:19" s="32" customFormat="1" ht="24" customHeight="1" x14ac:dyDescent="0.2">
      <c r="A21" s="25" t="s">
        <v>38</v>
      </c>
      <c r="B21" s="62"/>
      <c r="D21" s="63"/>
      <c r="E21" s="26"/>
      <c r="F21" s="27"/>
      <c r="G21" s="27"/>
      <c r="H21" s="27"/>
      <c r="I21" s="27"/>
      <c r="J21" s="27"/>
      <c r="K21" s="28"/>
      <c r="L21" s="29">
        <f>IF(INT(Q21)=0,P21,IF(INT(P21)&gt;INT(Q21),P21,Q21))</f>
        <v>0</v>
      </c>
      <c r="M21" s="30">
        <f t="shared" si="2"/>
        <v>0</v>
      </c>
      <c r="N21" s="31" t="str">
        <f t="shared" si="1"/>
        <v>E</v>
      </c>
      <c r="O21" s="28" t="s">
        <v>32</v>
      </c>
      <c r="P21" s="27">
        <v>0</v>
      </c>
      <c r="Q21" s="29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0</v>
      </c>
    </row>
    <row r="22" spans="1:19" s="32" customFormat="1" ht="24" customHeight="1" x14ac:dyDescent="0.2">
      <c r="A22" s="25" t="s">
        <v>39</v>
      </c>
      <c r="B22" s="62"/>
      <c r="D22" s="63"/>
      <c r="E22" s="26"/>
      <c r="F22" s="27"/>
      <c r="G22" s="27"/>
      <c r="H22" s="27"/>
      <c r="I22" s="27"/>
      <c r="J22" s="27"/>
      <c r="K22" s="28"/>
      <c r="L22" s="29">
        <f t="shared" si="0"/>
        <v>0</v>
      </c>
      <c r="M22" s="30">
        <f t="shared" si="2"/>
        <v>0</v>
      </c>
      <c r="N22" s="31" t="str">
        <f t="shared" si="1"/>
        <v>E</v>
      </c>
      <c r="O22" s="28" t="s">
        <v>32</v>
      </c>
      <c r="P22" s="27">
        <v>0</v>
      </c>
      <c r="Q22" s="29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0</v>
      </c>
    </row>
    <row r="23" spans="1:19" s="32" customFormat="1" ht="24" customHeight="1" x14ac:dyDescent="0.2">
      <c r="A23" s="25" t="s">
        <v>40</v>
      </c>
      <c r="B23" s="62"/>
      <c r="D23" s="63"/>
      <c r="E23" s="26"/>
      <c r="F23" s="27"/>
      <c r="G23" s="27"/>
      <c r="H23" s="27"/>
      <c r="I23" s="27"/>
      <c r="J23" s="27"/>
      <c r="K23" s="28"/>
      <c r="L23" s="29">
        <f t="shared" si="0"/>
        <v>0</v>
      </c>
      <c r="M23" s="30">
        <f t="shared" si="2"/>
        <v>0</v>
      </c>
      <c r="N23" s="31" t="str">
        <f t="shared" si="1"/>
        <v>E</v>
      </c>
      <c r="O23" s="28" t="s">
        <v>32</v>
      </c>
      <c r="P23" s="27">
        <v>0</v>
      </c>
      <c r="Q23" s="29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0</v>
      </c>
    </row>
    <row r="24" spans="1:19" s="32" customFormat="1" ht="24" customHeight="1" x14ac:dyDescent="0.2">
      <c r="A24" s="25" t="s">
        <v>41</v>
      </c>
      <c r="B24" s="62"/>
      <c r="D24" s="63"/>
      <c r="E24" s="26"/>
      <c r="F24" s="27"/>
      <c r="G24" s="27"/>
      <c r="H24" s="27"/>
      <c r="I24" s="27"/>
      <c r="J24" s="27"/>
      <c r="K24" s="28"/>
      <c r="L24" s="29">
        <f t="shared" si="0"/>
        <v>0</v>
      </c>
      <c r="M24" s="30">
        <f t="shared" si="2"/>
        <v>0</v>
      </c>
      <c r="N24" s="31" t="str">
        <f t="shared" si="1"/>
        <v>E</v>
      </c>
      <c r="O24" s="28" t="s">
        <v>32</v>
      </c>
      <c r="P24" s="27">
        <v>0</v>
      </c>
      <c r="Q24" s="29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0</v>
      </c>
    </row>
    <row r="25" spans="1:19" s="32" customFormat="1" ht="24" customHeight="1" x14ac:dyDescent="0.2">
      <c r="A25" s="25" t="s">
        <v>42</v>
      </c>
      <c r="B25" s="62"/>
      <c r="D25" s="63"/>
      <c r="E25" s="26"/>
      <c r="F25" s="27"/>
      <c r="G25" s="27"/>
      <c r="H25" s="27"/>
      <c r="I25" s="27"/>
      <c r="J25" s="27"/>
      <c r="K25" s="28"/>
      <c r="L25" s="29">
        <f t="shared" si="0"/>
        <v>0</v>
      </c>
      <c r="M25" s="30">
        <f t="shared" si="2"/>
        <v>0</v>
      </c>
      <c r="N25" s="31" t="str">
        <f t="shared" si="1"/>
        <v>E</v>
      </c>
      <c r="O25" s="28" t="s">
        <v>32</v>
      </c>
      <c r="P25" s="27">
        <v>0</v>
      </c>
      <c r="Q25" s="29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0</v>
      </c>
    </row>
    <row r="26" spans="1:19" s="32" customFormat="1" ht="24" customHeight="1" x14ac:dyDescent="0.2">
      <c r="A26" s="25" t="s">
        <v>43</v>
      </c>
      <c r="B26" s="62"/>
      <c r="D26" s="63"/>
      <c r="E26" s="26"/>
      <c r="F26" s="27"/>
      <c r="G26" s="27"/>
      <c r="H26" s="27"/>
      <c r="I26" s="27"/>
      <c r="J26" s="27"/>
      <c r="K26" s="28"/>
      <c r="L26" s="29">
        <f t="shared" si="0"/>
        <v>0</v>
      </c>
      <c r="M26" s="30">
        <f t="shared" si="2"/>
        <v>0</v>
      </c>
      <c r="N26" s="31" t="str">
        <f t="shared" si="1"/>
        <v>E</v>
      </c>
      <c r="O26" s="28" t="s">
        <v>32</v>
      </c>
      <c r="P26" s="27">
        <v>0</v>
      </c>
      <c r="Q26" s="29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0</v>
      </c>
    </row>
    <row r="27" spans="1:19" s="32" customFormat="1" ht="24" customHeight="1" x14ac:dyDescent="0.2">
      <c r="A27" s="25" t="s">
        <v>44</v>
      </c>
      <c r="B27" s="62"/>
      <c r="D27" s="63"/>
      <c r="E27" s="26"/>
      <c r="F27" s="27"/>
      <c r="G27" s="27"/>
      <c r="H27" s="27"/>
      <c r="I27" s="27"/>
      <c r="J27" s="27"/>
      <c r="K27" s="28"/>
      <c r="L27" s="29">
        <f t="shared" si="0"/>
        <v>0</v>
      </c>
      <c r="M27" s="30">
        <f t="shared" si="2"/>
        <v>0</v>
      </c>
      <c r="N27" s="31" t="str">
        <f t="shared" si="1"/>
        <v>E</v>
      </c>
      <c r="O27" s="28" t="s">
        <v>32</v>
      </c>
      <c r="P27" s="27">
        <v>0</v>
      </c>
      <c r="Q27" s="29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0</v>
      </c>
    </row>
    <row r="28" spans="1:19" s="32" customFormat="1" ht="24" customHeight="1" x14ac:dyDescent="0.2">
      <c r="A28" s="25" t="s">
        <v>45</v>
      </c>
      <c r="B28" s="62"/>
      <c r="D28" s="63"/>
      <c r="E28" s="26"/>
      <c r="F28" s="27"/>
      <c r="G28" s="27"/>
      <c r="H28" s="27"/>
      <c r="I28" s="27"/>
      <c r="J28" s="27"/>
      <c r="K28" s="28"/>
      <c r="L28" s="29">
        <f t="shared" si="0"/>
        <v>0</v>
      </c>
      <c r="M28" s="30">
        <f t="shared" si="2"/>
        <v>0</v>
      </c>
      <c r="N28" s="31" t="str">
        <f t="shared" si="1"/>
        <v>E</v>
      </c>
      <c r="O28" s="28" t="s">
        <v>32</v>
      </c>
      <c r="P28" s="27">
        <v>0</v>
      </c>
      <c r="Q28" s="29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0</v>
      </c>
    </row>
    <row r="29" spans="1:19" s="32" customFormat="1" ht="24" customHeight="1" x14ac:dyDescent="0.2">
      <c r="A29" s="25" t="s">
        <v>46</v>
      </c>
      <c r="B29" s="62"/>
      <c r="D29" s="63"/>
      <c r="E29" s="26"/>
      <c r="F29" s="27"/>
      <c r="G29" s="27"/>
      <c r="H29" s="27"/>
      <c r="I29" s="27"/>
      <c r="J29" s="27"/>
      <c r="K29" s="28"/>
      <c r="L29" s="29">
        <f t="shared" si="0"/>
        <v>0</v>
      </c>
      <c r="M29" s="30">
        <f t="shared" si="2"/>
        <v>0</v>
      </c>
      <c r="N29" s="31" t="str">
        <f t="shared" si="1"/>
        <v>E</v>
      </c>
      <c r="O29" s="28" t="s">
        <v>32</v>
      </c>
      <c r="P29" s="27">
        <v>0</v>
      </c>
      <c r="Q29" s="29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0</v>
      </c>
    </row>
    <row r="30" spans="1:19" s="32" customFormat="1" ht="24" customHeight="1" x14ac:dyDescent="0.2">
      <c r="A30" s="25" t="s">
        <v>47</v>
      </c>
      <c r="B30" s="62"/>
      <c r="D30" s="63"/>
      <c r="E30" s="26"/>
      <c r="F30" s="27"/>
      <c r="G30" s="27"/>
      <c r="H30" s="27"/>
      <c r="I30" s="27"/>
      <c r="J30" s="27"/>
      <c r="K30" s="28"/>
      <c r="L30" s="29">
        <f t="shared" si="0"/>
        <v>0</v>
      </c>
      <c r="M30" s="30">
        <f t="shared" si="2"/>
        <v>0</v>
      </c>
      <c r="N30" s="31" t="str">
        <f t="shared" si="1"/>
        <v>E</v>
      </c>
      <c r="O30" s="28" t="s">
        <v>32</v>
      </c>
      <c r="P30" s="27">
        <v>0</v>
      </c>
      <c r="Q30" s="29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0</v>
      </c>
    </row>
    <row r="31" spans="1:19" s="32" customFormat="1" ht="24" customHeight="1" x14ac:dyDescent="0.2">
      <c r="A31" s="25" t="s">
        <v>48</v>
      </c>
      <c r="B31" s="62"/>
      <c r="D31" s="63"/>
      <c r="E31" s="26"/>
      <c r="F31" s="27"/>
      <c r="G31" s="27"/>
      <c r="H31" s="27"/>
      <c r="I31" s="27"/>
      <c r="J31" s="27"/>
      <c r="K31" s="28"/>
      <c r="L31" s="29">
        <f t="shared" si="0"/>
        <v>0</v>
      </c>
      <c r="M31" s="30">
        <f t="shared" si="2"/>
        <v>0</v>
      </c>
      <c r="N31" s="31" t="str">
        <f t="shared" si="1"/>
        <v>E</v>
      </c>
      <c r="O31" s="28" t="s">
        <v>32</v>
      </c>
      <c r="P31" s="27">
        <v>0</v>
      </c>
      <c r="Q31" s="29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0</v>
      </c>
    </row>
    <row r="32" spans="1:19" s="32" customFormat="1" ht="24" customHeight="1" x14ac:dyDescent="0.2">
      <c r="A32" s="25" t="s">
        <v>49</v>
      </c>
      <c r="B32" s="62"/>
      <c r="D32" s="63"/>
      <c r="E32" s="26"/>
      <c r="F32" s="27"/>
      <c r="G32" s="27"/>
      <c r="H32" s="27"/>
      <c r="I32" s="27"/>
      <c r="J32" s="27"/>
      <c r="K32" s="28"/>
      <c r="L32" s="29">
        <f t="shared" si="0"/>
        <v>0</v>
      </c>
      <c r="M32" s="30">
        <f t="shared" si="2"/>
        <v>0</v>
      </c>
      <c r="N32" s="31" t="str">
        <f t="shared" si="1"/>
        <v>E</v>
      </c>
      <c r="O32" s="28" t="s">
        <v>32</v>
      </c>
      <c r="P32" s="27">
        <v>0</v>
      </c>
      <c r="Q32" s="29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0</v>
      </c>
    </row>
    <row r="33" spans="1:17" s="32" customFormat="1" ht="24" customHeight="1" x14ac:dyDescent="0.2">
      <c r="A33" s="25" t="s">
        <v>50</v>
      </c>
      <c r="B33" s="62"/>
      <c r="D33" s="63"/>
      <c r="E33" s="26"/>
      <c r="F33" s="27"/>
      <c r="G33" s="27"/>
      <c r="H33" s="27"/>
      <c r="I33" s="27"/>
      <c r="J33" s="27"/>
      <c r="K33" s="28"/>
      <c r="L33" s="29">
        <f t="shared" si="0"/>
        <v>0</v>
      </c>
      <c r="M33" s="30">
        <f t="shared" si="2"/>
        <v>0</v>
      </c>
      <c r="N33" s="31" t="str">
        <f t="shared" si="1"/>
        <v>E</v>
      </c>
      <c r="O33" s="28" t="s">
        <v>32</v>
      </c>
      <c r="P33" s="27">
        <v>0</v>
      </c>
      <c r="Q33" s="29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0</v>
      </c>
    </row>
    <row r="34" spans="1:17" s="32" customFormat="1" ht="24" customHeight="1" x14ac:dyDescent="0.2">
      <c r="A34" s="25" t="s">
        <v>51</v>
      </c>
      <c r="B34" s="62"/>
      <c r="D34" s="63"/>
      <c r="E34" s="26"/>
      <c r="F34" s="27"/>
      <c r="G34" s="27"/>
      <c r="H34" s="27"/>
      <c r="I34" s="27"/>
      <c r="J34" s="27"/>
      <c r="K34" s="28"/>
      <c r="L34" s="29">
        <f t="shared" si="0"/>
        <v>0</v>
      </c>
      <c r="M34" s="30">
        <f t="shared" si="2"/>
        <v>0</v>
      </c>
      <c r="N34" s="31" t="str">
        <f t="shared" si="1"/>
        <v>E</v>
      </c>
      <c r="O34" s="28" t="s">
        <v>32</v>
      </c>
      <c r="P34" s="27">
        <v>0</v>
      </c>
      <c r="Q34" s="29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0</v>
      </c>
    </row>
    <row r="35" spans="1:17" s="32" customFormat="1" ht="24" customHeight="1" x14ac:dyDescent="0.2">
      <c r="A35" s="25" t="s">
        <v>52</v>
      </c>
      <c r="B35" s="62"/>
      <c r="D35" s="63"/>
      <c r="E35" s="26"/>
      <c r="F35" s="27"/>
      <c r="G35" s="27"/>
      <c r="H35" s="27"/>
      <c r="I35" s="27"/>
      <c r="J35" s="27"/>
      <c r="K35" s="28"/>
      <c r="L35" s="29">
        <f t="shared" si="0"/>
        <v>0</v>
      </c>
      <c r="M35" s="30">
        <f t="shared" si="2"/>
        <v>0</v>
      </c>
      <c r="N35" s="31" t="str">
        <f t="shared" si="1"/>
        <v>E</v>
      </c>
      <c r="O35" s="28" t="s">
        <v>32</v>
      </c>
      <c r="P35" s="27">
        <v>0</v>
      </c>
      <c r="Q35" s="29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0</v>
      </c>
    </row>
    <row r="36" spans="1:17" s="32" customFormat="1" ht="24" customHeight="1" x14ac:dyDescent="0.2">
      <c r="A36" s="25" t="s">
        <v>53</v>
      </c>
      <c r="B36" s="62"/>
      <c r="D36" s="63"/>
      <c r="E36" s="26"/>
      <c r="F36" s="27"/>
      <c r="G36" s="27"/>
      <c r="H36" s="27"/>
      <c r="I36" s="27"/>
      <c r="J36" s="27"/>
      <c r="K36" s="28"/>
      <c r="L36" s="29">
        <f t="shared" si="0"/>
        <v>0</v>
      </c>
      <c r="M36" s="30">
        <f t="shared" si="2"/>
        <v>0</v>
      </c>
      <c r="N36" s="31" t="str">
        <f t="shared" si="1"/>
        <v>E</v>
      </c>
      <c r="O36" s="28" t="s">
        <v>32</v>
      </c>
      <c r="P36" s="27">
        <v>0</v>
      </c>
      <c r="Q36" s="29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0</v>
      </c>
    </row>
    <row r="37" spans="1:17" s="32" customFormat="1" ht="24" customHeight="1" x14ac:dyDescent="0.2">
      <c r="A37" s="25" t="s">
        <v>54</v>
      </c>
      <c r="B37" s="62"/>
      <c r="D37" s="63"/>
      <c r="E37" s="26"/>
      <c r="F37" s="27"/>
      <c r="G37" s="27"/>
      <c r="H37" s="27"/>
      <c r="I37" s="27"/>
      <c r="J37" s="27"/>
      <c r="K37" s="28"/>
      <c r="L37" s="29">
        <f t="shared" si="0"/>
        <v>0</v>
      </c>
      <c r="M37" s="30">
        <f t="shared" si="2"/>
        <v>0</v>
      </c>
      <c r="N37" s="31" t="str">
        <f t="shared" si="1"/>
        <v>E</v>
      </c>
      <c r="O37" s="28" t="s">
        <v>32</v>
      </c>
      <c r="P37" s="27">
        <v>0</v>
      </c>
      <c r="Q37" s="29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0</v>
      </c>
    </row>
    <row r="38" spans="1:17" s="32" customFormat="1" ht="24" customHeight="1" x14ac:dyDescent="0.2">
      <c r="A38" s="25" t="s">
        <v>55</v>
      </c>
      <c r="B38" s="62"/>
      <c r="D38" s="63"/>
      <c r="E38" s="26"/>
      <c r="F38" s="27"/>
      <c r="G38" s="27"/>
      <c r="H38" s="27"/>
      <c r="I38" s="27"/>
      <c r="J38" s="27"/>
      <c r="K38" s="28"/>
      <c r="L38" s="29">
        <f t="shared" si="0"/>
        <v>0</v>
      </c>
      <c r="M38" s="30">
        <f t="shared" si="2"/>
        <v>0</v>
      </c>
      <c r="N38" s="31" t="str">
        <f t="shared" si="1"/>
        <v>E</v>
      </c>
      <c r="O38" s="28" t="s">
        <v>32</v>
      </c>
      <c r="P38" s="27">
        <v>0</v>
      </c>
      <c r="Q38" s="29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0</v>
      </c>
    </row>
    <row r="39" spans="1:17" s="32" customFormat="1" ht="24" customHeight="1" x14ac:dyDescent="0.2">
      <c r="A39" s="25" t="s">
        <v>56</v>
      </c>
      <c r="B39" s="62"/>
      <c r="D39" s="63"/>
      <c r="E39" s="26"/>
      <c r="F39" s="27"/>
      <c r="G39" s="27"/>
      <c r="H39" s="27"/>
      <c r="I39" s="27"/>
      <c r="J39" s="27"/>
      <c r="K39" s="28"/>
      <c r="L39" s="29">
        <f t="shared" si="0"/>
        <v>0</v>
      </c>
      <c r="M39" s="30">
        <f t="shared" si="2"/>
        <v>0</v>
      </c>
      <c r="N39" s="31" t="str">
        <f t="shared" si="1"/>
        <v>E</v>
      </c>
      <c r="O39" s="28" t="s">
        <v>32</v>
      </c>
      <c r="P39" s="27">
        <v>0</v>
      </c>
      <c r="Q39" s="29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0</v>
      </c>
    </row>
    <row r="40" spans="1:17" s="32" customFormat="1" ht="24" customHeight="1" x14ac:dyDescent="0.2">
      <c r="A40" s="25" t="s">
        <v>57</v>
      </c>
      <c r="B40" s="62"/>
      <c r="D40" s="63"/>
      <c r="E40" s="26"/>
      <c r="F40" s="27"/>
      <c r="G40" s="27"/>
      <c r="H40" s="27"/>
      <c r="I40" s="27"/>
      <c r="J40" s="27"/>
      <c r="K40" s="28"/>
      <c r="L40" s="29">
        <f t="shared" si="0"/>
        <v>0</v>
      </c>
      <c r="M40" s="30">
        <f t="shared" si="2"/>
        <v>0</v>
      </c>
      <c r="N40" s="31" t="str">
        <f t="shared" si="1"/>
        <v>E</v>
      </c>
      <c r="O40" s="28" t="s">
        <v>32</v>
      </c>
      <c r="P40" s="27">
        <v>0</v>
      </c>
      <c r="Q40" s="29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0</v>
      </c>
    </row>
    <row r="41" spans="1:17" s="32" customFormat="1" ht="24" customHeight="1" x14ac:dyDescent="0.2">
      <c r="A41" s="25" t="s">
        <v>58</v>
      </c>
      <c r="B41" s="62"/>
      <c r="D41" s="63"/>
      <c r="E41" s="26"/>
      <c r="F41" s="27"/>
      <c r="G41" s="27"/>
      <c r="H41" s="27"/>
      <c r="I41" s="27"/>
      <c r="J41" s="27"/>
      <c r="K41" s="28"/>
      <c r="L41" s="29">
        <f t="shared" si="0"/>
        <v>0</v>
      </c>
      <c r="M41" s="30">
        <f t="shared" si="2"/>
        <v>0</v>
      </c>
      <c r="N41" s="31" t="str">
        <f t="shared" si="1"/>
        <v>E</v>
      </c>
      <c r="O41" s="28" t="s">
        <v>32</v>
      </c>
      <c r="P41" s="27">
        <v>0</v>
      </c>
      <c r="Q41" s="29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0</v>
      </c>
    </row>
    <row r="42" spans="1:17" s="32" customFormat="1" ht="24" customHeight="1" x14ac:dyDescent="0.2">
      <c r="A42" s="25" t="s">
        <v>59</v>
      </c>
      <c r="B42" s="62"/>
      <c r="D42" s="63"/>
      <c r="E42" s="26"/>
      <c r="F42" s="27"/>
      <c r="G42" s="27"/>
      <c r="H42" s="27"/>
      <c r="I42" s="27"/>
      <c r="J42" s="27"/>
      <c r="K42" s="28"/>
      <c r="L42" s="29">
        <f t="shared" si="0"/>
        <v>0</v>
      </c>
      <c r="M42" s="30">
        <f t="shared" si="2"/>
        <v>0</v>
      </c>
      <c r="N42" s="31" t="str">
        <f t="shared" si="1"/>
        <v>E</v>
      </c>
      <c r="O42" s="28" t="s">
        <v>32</v>
      </c>
      <c r="P42" s="27">
        <v>0</v>
      </c>
      <c r="Q42" s="29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0</v>
      </c>
    </row>
    <row r="43" spans="1:17" s="32" customFormat="1" ht="24" customHeight="1" x14ac:dyDescent="0.2">
      <c r="A43" s="25" t="s">
        <v>60</v>
      </c>
      <c r="B43" s="64"/>
      <c r="D43" s="65"/>
      <c r="E43" s="26"/>
      <c r="F43" s="27"/>
      <c r="G43" s="27"/>
      <c r="H43" s="27"/>
      <c r="I43" s="27"/>
      <c r="J43" s="27"/>
      <c r="K43" s="28"/>
      <c r="L43" s="29">
        <f t="shared" si="0"/>
        <v>0</v>
      </c>
      <c r="M43" s="30">
        <f t="shared" si="2"/>
        <v>0</v>
      </c>
      <c r="N43" s="31" t="str">
        <f t="shared" si="1"/>
        <v>E</v>
      </c>
      <c r="O43" s="28" t="s">
        <v>32</v>
      </c>
      <c r="P43" s="27">
        <v>0</v>
      </c>
      <c r="Q43" s="29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0</v>
      </c>
    </row>
    <row r="44" spans="1:17" s="32" customFormat="1" ht="24" customHeight="1" x14ac:dyDescent="0.2">
      <c r="A44" s="25" t="s">
        <v>61</v>
      </c>
      <c r="B44" s="62"/>
      <c r="D44" s="63"/>
      <c r="E44" s="26"/>
      <c r="F44" s="27"/>
      <c r="G44" s="27"/>
      <c r="H44" s="27"/>
      <c r="I44" s="27"/>
      <c r="J44" s="27"/>
      <c r="K44" s="28"/>
      <c r="L44" s="29">
        <f t="shared" si="0"/>
        <v>0</v>
      </c>
      <c r="M44" s="30">
        <f t="shared" si="2"/>
        <v>0</v>
      </c>
      <c r="N44" s="31" t="str">
        <f t="shared" si="1"/>
        <v>E</v>
      </c>
      <c r="O44" s="28" t="s">
        <v>32</v>
      </c>
      <c r="P44" s="27">
        <v>0</v>
      </c>
      <c r="Q44" s="29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0</v>
      </c>
    </row>
    <row r="45" spans="1:17" s="32" customFormat="1" ht="24" customHeight="1" x14ac:dyDescent="0.2">
      <c r="A45" s="25" t="s">
        <v>62</v>
      </c>
      <c r="B45" s="62"/>
      <c r="D45" s="63"/>
      <c r="E45" s="26"/>
      <c r="F45" s="27"/>
      <c r="G45" s="27"/>
      <c r="H45" s="27"/>
      <c r="I45" s="27"/>
      <c r="J45" s="27"/>
      <c r="K45" s="28"/>
      <c r="L45" s="29">
        <f t="shared" si="0"/>
        <v>0</v>
      </c>
      <c r="M45" s="30">
        <f t="shared" si="2"/>
        <v>0</v>
      </c>
      <c r="N45" s="31" t="str">
        <f t="shared" si="1"/>
        <v>E</v>
      </c>
      <c r="O45" s="28" t="s">
        <v>32</v>
      </c>
      <c r="P45" s="27">
        <v>0</v>
      </c>
      <c r="Q45" s="29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0</v>
      </c>
    </row>
    <row r="46" spans="1:17" s="32" customFormat="1" ht="24" customHeight="1" x14ac:dyDescent="0.2">
      <c r="A46" s="25" t="s">
        <v>63</v>
      </c>
      <c r="B46" s="62"/>
      <c r="D46" s="63"/>
      <c r="E46" s="26"/>
      <c r="F46" s="27"/>
      <c r="G46" s="27"/>
      <c r="H46" s="27"/>
      <c r="I46" s="27"/>
      <c r="J46" s="27"/>
      <c r="K46" s="28"/>
      <c r="L46" s="29">
        <f t="shared" si="0"/>
        <v>0</v>
      </c>
      <c r="M46" s="30">
        <f t="shared" si="2"/>
        <v>0</v>
      </c>
      <c r="N46" s="31" t="str">
        <f t="shared" si="1"/>
        <v>E</v>
      </c>
      <c r="O46" s="28" t="s">
        <v>32</v>
      </c>
      <c r="P46" s="27">
        <v>0</v>
      </c>
      <c r="Q46" s="29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0</v>
      </c>
    </row>
    <row r="47" spans="1:17" s="32" customFormat="1" ht="24" customHeight="1" x14ac:dyDescent="0.2">
      <c r="A47" s="25" t="s">
        <v>64</v>
      </c>
      <c r="B47" s="62"/>
      <c r="D47" s="63"/>
      <c r="E47" s="26"/>
      <c r="F47" s="27"/>
      <c r="G47" s="27"/>
      <c r="H47" s="27"/>
      <c r="I47" s="27"/>
      <c r="J47" s="27"/>
      <c r="K47" s="28"/>
      <c r="L47" s="29">
        <f t="shared" si="0"/>
        <v>0</v>
      </c>
      <c r="M47" s="30">
        <f t="shared" si="2"/>
        <v>0</v>
      </c>
      <c r="N47" s="31" t="str">
        <f t="shared" si="1"/>
        <v>E</v>
      </c>
      <c r="O47" s="28" t="s">
        <v>32</v>
      </c>
      <c r="P47" s="27">
        <v>0</v>
      </c>
      <c r="Q47" s="29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0</v>
      </c>
    </row>
    <row r="48" spans="1:17" s="32" customFormat="1" ht="24" customHeight="1" x14ac:dyDescent="0.2">
      <c r="A48" s="25" t="s">
        <v>65</v>
      </c>
      <c r="B48" s="62"/>
      <c r="D48" s="63"/>
      <c r="E48" s="26"/>
      <c r="F48" s="27"/>
      <c r="G48" s="27"/>
      <c r="H48" s="27"/>
      <c r="I48" s="27"/>
      <c r="J48" s="27"/>
      <c r="K48" s="28"/>
      <c r="L48" s="29">
        <f t="shared" si="0"/>
        <v>0</v>
      </c>
      <c r="M48" s="30">
        <f t="shared" si="2"/>
        <v>0</v>
      </c>
      <c r="N48" s="31" t="str">
        <f t="shared" si="1"/>
        <v>E</v>
      </c>
      <c r="O48" s="28" t="s">
        <v>32</v>
      </c>
      <c r="P48" s="27">
        <v>0</v>
      </c>
      <c r="Q48" s="29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0</v>
      </c>
    </row>
    <row r="49" spans="1:17" s="32" customFormat="1" ht="24" customHeight="1" x14ac:dyDescent="0.2">
      <c r="A49" s="25" t="s">
        <v>66</v>
      </c>
      <c r="B49" s="62"/>
      <c r="D49" s="63"/>
      <c r="E49" s="26"/>
      <c r="F49" s="27"/>
      <c r="G49" s="27"/>
      <c r="H49" s="27"/>
      <c r="I49" s="27"/>
      <c r="J49" s="27"/>
      <c r="K49" s="28"/>
      <c r="L49" s="29">
        <f t="shared" si="0"/>
        <v>0</v>
      </c>
      <c r="M49" s="30">
        <f t="shared" si="2"/>
        <v>0</v>
      </c>
      <c r="N49" s="31" t="str">
        <f t="shared" si="1"/>
        <v>E</v>
      </c>
      <c r="O49" s="28" t="s">
        <v>32</v>
      </c>
      <c r="P49" s="27">
        <v>0</v>
      </c>
      <c r="Q49" s="29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0</v>
      </c>
    </row>
    <row r="50" spans="1:17" s="32" customFormat="1" ht="24" customHeight="1" x14ac:dyDescent="0.2">
      <c r="A50" s="25" t="s">
        <v>67</v>
      </c>
      <c r="B50" s="62"/>
      <c r="C50" s="35"/>
      <c r="D50" s="63"/>
      <c r="E50" s="26"/>
      <c r="F50" s="27"/>
      <c r="G50" s="27"/>
      <c r="H50" s="27"/>
      <c r="I50" s="27"/>
      <c r="J50" s="27"/>
      <c r="K50" s="28"/>
      <c r="L50" s="29">
        <f t="shared" si="0"/>
        <v>0</v>
      </c>
      <c r="M50" s="30">
        <f t="shared" si="2"/>
        <v>0</v>
      </c>
      <c r="N50" s="31" t="str">
        <f t="shared" si="1"/>
        <v>E</v>
      </c>
      <c r="O50" s="28" t="s">
        <v>32</v>
      </c>
      <c r="P50" s="27">
        <v>0</v>
      </c>
      <c r="Q50" s="29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0</v>
      </c>
    </row>
    <row r="51" spans="1:17" s="32" customFormat="1" ht="24" customHeight="1" x14ac:dyDescent="0.2">
      <c r="A51" s="25" t="s">
        <v>68</v>
      </c>
      <c r="B51" s="62"/>
      <c r="C51" s="35"/>
      <c r="D51" s="63"/>
      <c r="E51" s="26"/>
      <c r="F51" s="27"/>
      <c r="G51" s="27"/>
      <c r="H51" s="27"/>
      <c r="I51" s="27"/>
      <c r="J51" s="27"/>
      <c r="K51" s="28"/>
      <c r="L51" s="29">
        <f t="shared" si="0"/>
        <v>0</v>
      </c>
      <c r="M51" s="30">
        <f t="shared" si="2"/>
        <v>0</v>
      </c>
      <c r="N51" s="31" t="str">
        <f t="shared" si="1"/>
        <v>E</v>
      </c>
      <c r="O51" s="28" t="s">
        <v>32</v>
      </c>
      <c r="P51" s="27">
        <v>0</v>
      </c>
      <c r="Q51" s="29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</row>
    <row r="52" spans="1:17" s="32" customFormat="1" ht="24" customHeight="1" x14ac:dyDescent="0.2">
      <c r="A52" s="25" t="s">
        <v>69</v>
      </c>
      <c r="B52" s="62"/>
      <c r="C52" s="35"/>
      <c r="D52" s="63"/>
      <c r="E52" s="26"/>
      <c r="F52" s="27"/>
      <c r="G52" s="27"/>
      <c r="H52" s="27"/>
      <c r="I52" s="27"/>
      <c r="J52" s="27"/>
      <c r="K52" s="28"/>
      <c r="L52" s="29">
        <f t="shared" si="0"/>
        <v>0</v>
      </c>
      <c r="M52" s="30">
        <f t="shared" si="2"/>
        <v>0</v>
      </c>
      <c r="N52" s="31" t="str">
        <f t="shared" si="1"/>
        <v>E</v>
      </c>
      <c r="O52" s="28" t="s">
        <v>32</v>
      </c>
      <c r="P52" s="27">
        <v>0</v>
      </c>
      <c r="Q52" s="29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</row>
    <row r="53" spans="1:17" s="32" customFormat="1" ht="24" customHeight="1" x14ac:dyDescent="0.2">
      <c r="A53" s="25" t="s">
        <v>70</v>
      </c>
      <c r="B53" s="66"/>
      <c r="C53" s="35"/>
      <c r="D53" s="67"/>
      <c r="E53" s="26"/>
      <c r="F53" s="27"/>
      <c r="G53" s="27"/>
      <c r="H53" s="27"/>
      <c r="I53" s="27"/>
      <c r="J53" s="27"/>
      <c r="K53" s="28"/>
      <c r="L53" s="29">
        <f>IF(INT(Q53)=0,P53,IF(INT(P53)&gt;INT(Q53),P53,Q53))</f>
        <v>0</v>
      </c>
      <c r="M53" s="30">
        <f t="shared" si="2"/>
        <v>0</v>
      </c>
      <c r="N53" s="31" t="str">
        <f t="shared" si="1"/>
        <v>E</v>
      </c>
      <c r="O53" s="28" t="s">
        <v>32</v>
      </c>
      <c r="P53" s="27">
        <v>0</v>
      </c>
      <c r="Q53" s="29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</row>
    <row r="54" spans="1:17" s="32" customFormat="1" ht="24" customHeight="1" x14ac:dyDescent="0.2">
      <c r="A54" s="25" t="s">
        <v>71</v>
      </c>
      <c r="B54" s="62"/>
      <c r="D54" s="63"/>
      <c r="E54" s="26"/>
      <c r="F54" s="27"/>
      <c r="G54" s="27"/>
      <c r="H54" s="27"/>
      <c r="I54" s="27"/>
      <c r="J54" s="27"/>
      <c r="K54" s="28"/>
      <c r="L54" s="29">
        <f>IF(INT(Q54)=0,P54,IF(INT(P54)&gt;INT(Q54),P54,Q54))</f>
        <v>0</v>
      </c>
      <c r="M54" s="30">
        <f t="shared" si="2"/>
        <v>0</v>
      </c>
      <c r="N54" s="31" t="str">
        <f>IF(M54&gt;=80,"A",IF(M54&gt;=75,"AB",IF(M54&gt;=70,"B",IF(M54&gt;=65,"BC",IF(M54&gt;=60,"C",IF(M54&gt;=50,"D","E"))))))</f>
        <v>E</v>
      </c>
      <c r="O54" s="28" t="s">
        <v>32</v>
      </c>
      <c r="P54" s="27">
        <v>0</v>
      </c>
      <c r="Q54" s="29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</row>
    <row r="55" spans="1:17" s="32" customFormat="1" ht="24" customHeight="1" x14ac:dyDescent="0.2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>
        <f>IF(INT(Q55)=0,P55,IF(INT(P55)&gt;INT(Q55),P55,Q55))</f>
        <v>0</v>
      </c>
      <c r="M55" s="30">
        <f t="shared" si="2"/>
        <v>0</v>
      </c>
      <c r="N55" s="37" t="str">
        <f>IF(M55&gt;=80,"A",IF(M55&gt;=75,"AB",IF(M55&gt;=70,"B",IF(M55&gt;=65,"BC",IF(M55&gt;=60,"C",IF(M55&gt;=50,"D","E"))))))</f>
        <v>E</v>
      </c>
      <c r="O55" s="38" t="s">
        <v>32</v>
      </c>
      <c r="P55" s="39">
        <v>0</v>
      </c>
      <c r="Q55" s="4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</row>
    <row r="56" spans="1:17" s="32" customFormat="1" ht="24" customHeight="1" x14ac:dyDescent="0.2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>
        <f t="shared" ref="L56:L61" si="3">IF(INT(Q56)=0,P56,IF(INT(P56)&gt;INT(Q56),P56,Q56))</f>
        <v>0</v>
      </c>
      <c r="M56" s="30">
        <f>L56</f>
        <v>0</v>
      </c>
      <c r="N56" s="37" t="str">
        <f t="shared" ref="N56:N61" si="4">IF(M56&gt;=80,"A",IF(M56&gt;=75,"AB",IF(M56&gt;=70,"B",IF(M56&gt;=65,"BC",IF(M56&gt;=60,"C",IF(M56&gt;=50,"D","E"))))))</f>
        <v>E</v>
      </c>
      <c r="O56" s="38" t="s">
        <v>32</v>
      </c>
      <c r="P56" s="39">
        <v>0</v>
      </c>
      <c r="Q56" s="4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</row>
    <row r="57" spans="1:17" s="32" customFormat="1" ht="24" customHeight="1" x14ac:dyDescent="0.2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>
        <f t="shared" si="3"/>
        <v>0</v>
      </c>
      <c r="M57" s="30">
        <f t="shared" ref="M57:M61" si="5">L57</f>
        <v>0</v>
      </c>
      <c r="N57" s="37" t="str">
        <f t="shared" si="4"/>
        <v>E</v>
      </c>
      <c r="O57" s="38" t="s">
        <v>32</v>
      </c>
      <c r="P57" s="39">
        <v>0</v>
      </c>
      <c r="Q57" s="4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</row>
    <row r="58" spans="1:17" s="32" customFormat="1" ht="24" customHeight="1" x14ac:dyDescent="0.2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>
        <f t="shared" si="3"/>
        <v>0</v>
      </c>
      <c r="M58" s="30">
        <f t="shared" si="5"/>
        <v>0</v>
      </c>
      <c r="N58" s="37" t="str">
        <f t="shared" si="4"/>
        <v>E</v>
      </c>
      <c r="O58" s="38" t="s">
        <v>32</v>
      </c>
      <c r="P58" s="39">
        <v>0</v>
      </c>
      <c r="Q58" s="4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</row>
    <row r="59" spans="1:17" s="32" customFormat="1" ht="24" customHeight="1" x14ac:dyDescent="0.2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>
        <f t="shared" si="3"/>
        <v>0</v>
      </c>
      <c r="M59" s="30">
        <f t="shared" si="5"/>
        <v>0</v>
      </c>
      <c r="N59" s="37" t="str">
        <f t="shared" si="4"/>
        <v>E</v>
      </c>
      <c r="O59" s="38" t="s">
        <v>32</v>
      </c>
      <c r="P59" s="39">
        <v>0</v>
      </c>
      <c r="Q59" s="4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</row>
    <row r="60" spans="1:17" s="32" customFormat="1" ht="24" customHeight="1" x14ac:dyDescent="0.2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>
        <f t="shared" si="3"/>
        <v>0</v>
      </c>
      <c r="M60" s="30">
        <f t="shared" si="5"/>
        <v>0</v>
      </c>
      <c r="N60" s="37" t="str">
        <f t="shared" si="4"/>
        <v>E</v>
      </c>
      <c r="O60" s="38" t="s">
        <v>32</v>
      </c>
      <c r="P60" s="39">
        <v>0</v>
      </c>
      <c r="Q60" s="4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</row>
    <row r="61" spans="1:17" s="32" customFormat="1" ht="24" customHeight="1" x14ac:dyDescent="0.2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>
        <f t="shared" si="3"/>
        <v>0</v>
      </c>
      <c r="M61" s="30">
        <f t="shared" si="5"/>
        <v>0</v>
      </c>
      <c r="N61" s="37" t="str">
        <f t="shared" si="4"/>
        <v>E</v>
      </c>
      <c r="O61" s="38" t="s">
        <v>32</v>
      </c>
      <c r="P61" s="39">
        <v>0</v>
      </c>
      <c r="Q61" s="4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</row>
    <row r="62" spans="1:17" ht="14.25" customHeight="1" x14ac:dyDescent="0.2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2" customFormat="1" ht="12.75" x14ac:dyDescent="0.2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7" s="42" customFormat="1" ht="12.75" x14ac:dyDescent="0.2">
      <c r="D64" s="46" t="s">
        <v>82</v>
      </c>
      <c r="E64" s="46">
        <f>COUNTIF(N14:N61,"A")</f>
        <v>1</v>
      </c>
      <c r="F64" s="47">
        <f>E64/$A$61</f>
        <v>2.0833333333333332E-2</v>
      </c>
      <c r="J64" s="48"/>
      <c r="K64" s="48"/>
      <c r="L64" s="48"/>
      <c r="Q64" s="45"/>
    </row>
    <row r="65" spans="1:17" s="42" customFormat="1" ht="12.75" x14ac:dyDescent="0.2">
      <c r="D65" s="46" t="s">
        <v>83</v>
      </c>
      <c r="E65" s="46">
        <f>COUNTIF(N14:N61,"AB")</f>
        <v>0</v>
      </c>
      <c r="F65" s="47">
        <f t="shared" ref="F65:F71" si="6">E65/$A$61</f>
        <v>0</v>
      </c>
      <c r="J65" s="48"/>
      <c r="K65" s="48"/>
      <c r="L65" s="48"/>
      <c r="Q65" s="45"/>
    </row>
    <row r="66" spans="1:17" s="42" customFormat="1" ht="12.75" x14ac:dyDescent="0.2">
      <c r="D66" s="46" t="s">
        <v>84</v>
      </c>
      <c r="E66" s="46">
        <f>COUNTIF(N14:N61,"B")</f>
        <v>1</v>
      </c>
      <c r="F66" s="47">
        <f t="shared" si="6"/>
        <v>2.0833333333333332E-2</v>
      </c>
      <c r="J66" s="48"/>
      <c r="K66" s="48"/>
      <c r="L66" s="48"/>
      <c r="Q66" s="45"/>
    </row>
    <row r="67" spans="1:17" s="42" customFormat="1" ht="12.75" x14ac:dyDescent="0.2">
      <c r="D67" s="46" t="s">
        <v>85</v>
      </c>
      <c r="E67" s="46">
        <f>COUNTIF(N14:N61,"BC")</f>
        <v>0</v>
      </c>
      <c r="F67" s="47">
        <f t="shared" si="6"/>
        <v>0</v>
      </c>
      <c r="J67" s="48"/>
      <c r="K67" s="48"/>
      <c r="L67" s="48"/>
      <c r="Q67" s="45"/>
    </row>
    <row r="68" spans="1:17" s="42" customFormat="1" ht="12.75" x14ac:dyDescent="0.2">
      <c r="D68" s="46" t="s">
        <v>86</v>
      </c>
      <c r="E68" s="46">
        <f>COUNTIF(N14:N61,"C")</f>
        <v>1</v>
      </c>
      <c r="F68" s="47">
        <f t="shared" si="6"/>
        <v>2.0833333333333332E-2</v>
      </c>
      <c r="J68" s="48"/>
      <c r="K68" s="48"/>
      <c r="L68" s="48"/>
      <c r="Q68" s="45"/>
    </row>
    <row r="69" spans="1:17" s="42" customFormat="1" ht="12.75" x14ac:dyDescent="0.2">
      <c r="D69" s="46" t="s">
        <v>87</v>
      </c>
      <c r="E69" s="46">
        <f>COUNTIF(N14:N61,"D")</f>
        <v>1</v>
      </c>
      <c r="F69" s="47">
        <f t="shared" si="6"/>
        <v>2.0833333333333332E-2</v>
      </c>
      <c r="J69" s="48"/>
      <c r="K69" s="48"/>
      <c r="L69" s="48"/>
      <c r="Q69" s="45"/>
    </row>
    <row r="70" spans="1:17" s="42" customFormat="1" ht="12.75" x14ac:dyDescent="0.2">
      <c r="D70" s="46" t="s">
        <v>88</v>
      </c>
      <c r="E70" s="46">
        <f>COUNTIF(N14:N61,"E")</f>
        <v>44</v>
      </c>
      <c r="F70" s="47">
        <f t="shared" si="6"/>
        <v>0.91666666666666663</v>
      </c>
      <c r="J70" s="48"/>
      <c r="K70" s="48"/>
      <c r="L70" s="48"/>
      <c r="Q70" s="45"/>
    </row>
    <row r="71" spans="1:17" s="42" customFormat="1" ht="12.75" x14ac:dyDescent="0.2">
      <c r="D71" s="49" t="s">
        <v>89</v>
      </c>
      <c r="E71" s="46">
        <f>SUM(E64:E70)</f>
        <v>48</v>
      </c>
      <c r="F71" s="47">
        <f t="shared" si="6"/>
        <v>1</v>
      </c>
      <c r="J71" s="48"/>
      <c r="K71" s="48"/>
      <c r="L71" s="48"/>
      <c r="Q71" s="45"/>
    </row>
    <row r="72" spans="1:17" s="50" customFormat="1" ht="21.75" customHeight="1" x14ac:dyDescent="0.2">
      <c r="G72" s="51"/>
      <c r="H72" s="51"/>
      <c r="I72" s="52"/>
      <c r="J72" s="52"/>
      <c r="K72" s="52"/>
      <c r="L72" s="52"/>
      <c r="Q72" s="53"/>
    </row>
    <row r="73" spans="1:17" s="50" customFormat="1" ht="21.75" customHeight="1" x14ac:dyDescent="0.2">
      <c r="G73" s="51"/>
      <c r="H73" s="51"/>
      <c r="I73" s="32" t="s">
        <v>90</v>
      </c>
      <c r="J73" s="52"/>
      <c r="K73" s="52"/>
      <c r="L73" s="52"/>
      <c r="Q73" s="53"/>
    </row>
    <row r="74" spans="1:17" s="32" customFormat="1" ht="12" x14ac:dyDescent="0.2">
      <c r="D74" s="54"/>
      <c r="E74" s="55"/>
      <c r="F74" s="52"/>
      <c r="I74" s="32" t="s">
        <v>91</v>
      </c>
      <c r="Q74" s="56"/>
    </row>
    <row r="75" spans="1:17" s="32" customFormat="1" ht="12" x14ac:dyDescent="0.2">
      <c r="D75" s="54"/>
      <c r="E75" s="55"/>
      <c r="F75" s="52"/>
      <c r="Q75" s="56"/>
    </row>
    <row r="76" spans="1:17" s="32" customFormat="1" ht="12" x14ac:dyDescent="0.2">
      <c r="D76" s="54"/>
      <c r="E76" s="55"/>
      <c r="F76" s="52"/>
      <c r="Q76" s="56"/>
    </row>
    <row r="77" spans="1:17" s="32" customFormat="1" ht="12" x14ac:dyDescent="0.2">
      <c r="Q77" s="56"/>
    </row>
    <row r="78" spans="1:17" s="32" customFormat="1" ht="12" x14ac:dyDescent="0.2">
      <c r="I78" s="32" t="s">
        <v>92</v>
      </c>
      <c r="Q78" s="56"/>
    </row>
    <row r="79" spans="1:17" s="32" customFormat="1" ht="12" x14ac:dyDescent="0.2">
      <c r="Q79" s="56"/>
    </row>
    <row r="80" spans="1:17" s="59" customFormat="1" ht="14.2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</row>
    <row r="81" spans="1:17" s="59" customFormat="1" ht="14.2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8"/>
    </row>
    <row r="82" spans="1:17" s="59" customFormat="1" ht="14.2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8"/>
    </row>
    <row r="83" spans="1:17" s="59" customFormat="1" ht="14.2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8"/>
    </row>
    <row r="84" spans="1:17" s="59" customFormat="1" ht="14.25" customHeight="1" x14ac:dyDescent="0.2">
      <c r="A84" s="57"/>
      <c r="B84" s="57"/>
      <c r="C84" s="57"/>
      <c r="D84" s="57"/>
      <c r="E84" s="57"/>
      <c r="F84" s="57"/>
      <c r="G84" s="57"/>
      <c r="H84" s="57"/>
      <c r="J84" s="57"/>
      <c r="K84" s="57"/>
      <c r="L84" s="57"/>
      <c r="M84" s="57"/>
      <c r="N84" s="57"/>
      <c r="O84" s="57"/>
      <c r="P84" s="57"/>
      <c r="Q84" s="58"/>
    </row>
    <row r="85" spans="1:17" s="59" customFormat="1" ht="14.25" customHeigh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8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10">
    <mergeCell ref="R12:R13"/>
    <mergeCell ref="S12:S13"/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0B472-D888-4597-A27F-46C79474C80B}">
  <dimension ref="A1:R1021"/>
  <sheetViews>
    <sheetView topLeftCell="B10" zoomScaleNormal="100" workbookViewId="0">
      <selection activeCell="D47" sqref="D47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6.2851562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60" customWidth="1"/>
  </cols>
  <sheetData>
    <row r="1" spans="1:18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ht="12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8" ht="14.25" customHeight="1" x14ac:dyDescent="0.2">
      <c r="A3" s="4" t="s">
        <v>1</v>
      </c>
      <c r="B3" s="2"/>
      <c r="C3" s="4" t="s">
        <v>2</v>
      </c>
      <c r="D3" s="4" t="s">
        <v>94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8" ht="14.25" customHeight="1" x14ac:dyDescent="0.2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8" ht="14.25" customHeight="1" x14ac:dyDescent="0.2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8" ht="14.25" customHeight="1" x14ac:dyDescent="0.2">
      <c r="A6" s="4" t="s">
        <v>7</v>
      </c>
      <c r="B6" s="2"/>
      <c r="C6" s="4" t="s">
        <v>2</v>
      </c>
      <c r="D6" s="4" t="s">
        <v>95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8" ht="14.25" customHeight="1" x14ac:dyDescent="0.2">
      <c r="A7" s="4" t="s">
        <v>8</v>
      </c>
      <c r="B7" s="2"/>
      <c r="C7" s="4" t="s">
        <v>2</v>
      </c>
      <c r="D7" s="8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8" ht="14.25" customHeight="1" x14ac:dyDescent="0.2">
      <c r="A8" s="4" t="s">
        <v>9</v>
      </c>
      <c r="B8" s="2"/>
      <c r="C8" s="4" t="s">
        <v>2</v>
      </c>
      <c r="D8" s="6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8" ht="14.25" customHeight="1" x14ac:dyDescent="0.2">
      <c r="A9" s="4" t="s">
        <v>10</v>
      </c>
      <c r="B9" s="2"/>
      <c r="C9" s="4" t="s">
        <v>2</v>
      </c>
      <c r="D9" s="6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8" ht="14.25" customHeight="1" x14ac:dyDescent="0.2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8" s="13" customFormat="1" ht="21" customHeight="1" thickBot="1" x14ac:dyDescent="0.25">
      <c r="A11" s="136" t="s">
        <v>11</v>
      </c>
      <c r="B11" s="136" t="s">
        <v>12</v>
      </c>
      <c r="C11" s="136" t="s">
        <v>13</v>
      </c>
      <c r="D11" s="138" t="s">
        <v>14</v>
      </c>
      <c r="E11" s="140" t="s">
        <v>15</v>
      </c>
      <c r="F11" s="141"/>
      <c r="G11" s="141"/>
      <c r="H11" s="141"/>
      <c r="I11" s="141"/>
      <c r="J11" s="142" t="s">
        <v>16</v>
      </c>
      <c r="K11" s="143"/>
      <c r="L11" s="144"/>
      <c r="M11" s="131" t="s">
        <v>17</v>
      </c>
      <c r="N11" s="132"/>
      <c r="O11" s="11"/>
      <c r="P11" s="11"/>
      <c r="Q11" s="12"/>
    </row>
    <row r="12" spans="1:18" s="13" customFormat="1" ht="25.5" customHeight="1" thickBot="1" x14ac:dyDescent="0.25">
      <c r="A12" s="137"/>
      <c r="B12" s="137"/>
      <c r="C12" s="137"/>
      <c r="D12" s="139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8" s="24" customFormat="1" ht="14.25" customHeight="1" x14ac:dyDescent="0.25">
      <c r="A13" s="133" t="s">
        <v>28</v>
      </c>
      <c r="B13" s="134"/>
      <c r="C13" s="135"/>
      <c r="D13" s="134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23" t="s">
        <v>30</v>
      </c>
    </row>
    <row r="14" spans="1:18" s="32" customFormat="1" ht="24" customHeight="1" x14ac:dyDescent="0.2">
      <c r="A14" s="25" t="s">
        <v>31</v>
      </c>
      <c r="B14" s="62">
        <v>232400402</v>
      </c>
      <c r="D14" s="63" t="s">
        <v>126</v>
      </c>
      <c r="E14" s="26">
        <v>100</v>
      </c>
      <c r="F14" s="27">
        <v>90</v>
      </c>
      <c r="G14" s="27">
        <v>90</v>
      </c>
      <c r="H14" s="27"/>
      <c r="I14" s="27">
        <v>38</v>
      </c>
      <c r="J14" s="27">
        <v>76</v>
      </c>
      <c r="K14" s="28"/>
      <c r="L14" s="29">
        <f t="shared" ref="L14:L52" si="0">IF(INT(Q14)=0,P14,IF(INT(P14)&gt;INT(Q14),P14,Q14))</f>
        <v>74.5</v>
      </c>
      <c r="M14" s="30">
        <f>L14</f>
        <v>74.5</v>
      </c>
      <c r="N14" s="31" t="str">
        <f>IF(M14&gt;=80,"A",IF(M14&gt;=75,"AB",IF(M14&gt;=70,"B",IF(M14&gt;=65,"BC",IF(M14&gt;=60,"C",IF(M14&gt;=50,"D","E"))))))</f>
        <v>B</v>
      </c>
      <c r="O14" s="28" t="s">
        <v>32</v>
      </c>
      <c r="P14" s="27">
        <v>0</v>
      </c>
      <c r="Q14" s="29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74.5</v>
      </c>
    </row>
    <row r="15" spans="1:18" s="32" customFormat="1" ht="24" customHeight="1" x14ac:dyDescent="0.2">
      <c r="A15" s="25" t="s">
        <v>33</v>
      </c>
      <c r="B15" s="62">
        <v>232400403</v>
      </c>
      <c r="D15" s="63" t="s">
        <v>127</v>
      </c>
      <c r="E15" s="26">
        <v>100</v>
      </c>
      <c r="F15" s="27">
        <v>90</v>
      </c>
      <c r="G15" s="27">
        <v>90</v>
      </c>
      <c r="H15" s="27"/>
      <c r="I15" s="27">
        <v>32</v>
      </c>
      <c r="J15" s="27">
        <v>68</v>
      </c>
      <c r="K15" s="28"/>
      <c r="L15" s="29">
        <f t="shared" si="0"/>
        <v>71</v>
      </c>
      <c r="M15" s="30">
        <f>L15</f>
        <v>71</v>
      </c>
      <c r="N15" s="84" t="str">
        <f t="shared" ref="N15:N53" si="1">IF(M15&gt;=80,"A",IF(M15&gt;=75,"AB",IF(M15&gt;=70,"B",IF(M15&gt;=65,"BC",IF(M15&gt;=60,"C",IF(M15&gt;=50,"D","E"))))))</f>
        <v>B</v>
      </c>
      <c r="O15" s="28" t="s">
        <v>32</v>
      </c>
      <c r="P15" s="27">
        <v>0</v>
      </c>
      <c r="Q15" s="29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71</v>
      </c>
    </row>
    <row r="16" spans="1:18" s="32" customFormat="1" ht="24" customHeight="1" x14ac:dyDescent="0.2">
      <c r="A16" s="25" t="s">
        <v>34</v>
      </c>
      <c r="B16" s="62">
        <v>232400411</v>
      </c>
      <c r="D16" s="63" t="s">
        <v>128</v>
      </c>
      <c r="E16" s="26">
        <v>100</v>
      </c>
      <c r="F16" s="27">
        <v>90</v>
      </c>
      <c r="G16" s="27">
        <v>90</v>
      </c>
      <c r="H16" s="27"/>
      <c r="I16" s="27">
        <v>68</v>
      </c>
      <c r="J16" s="27">
        <v>64</v>
      </c>
      <c r="K16" s="28"/>
      <c r="L16" s="29">
        <f t="shared" si="0"/>
        <v>79</v>
      </c>
      <c r="M16" s="77">
        <f>L16</f>
        <v>79</v>
      </c>
      <c r="N16" s="78" t="s">
        <v>82</v>
      </c>
      <c r="O16" s="28" t="s">
        <v>32</v>
      </c>
      <c r="P16" s="27">
        <v>0</v>
      </c>
      <c r="Q16" s="29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79</v>
      </c>
      <c r="R16" s="75" t="s">
        <v>181</v>
      </c>
    </row>
    <row r="17" spans="1:18" s="32" customFormat="1" ht="24" customHeight="1" x14ac:dyDescent="0.2">
      <c r="A17" s="25" t="s">
        <v>35</v>
      </c>
      <c r="B17" s="62">
        <v>232400412</v>
      </c>
      <c r="D17" s="63" t="s">
        <v>103</v>
      </c>
      <c r="E17" s="26">
        <v>100</v>
      </c>
      <c r="F17" s="27">
        <v>90</v>
      </c>
      <c r="G17" s="27">
        <v>90</v>
      </c>
      <c r="H17" s="27"/>
      <c r="I17" s="27">
        <v>36</v>
      </c>
      <c r="J17" s="27">
        <v>62</v>
      </c>
      <c r="K17" s="28"/>
      <c r="L17" s="29">
        <f t="shared" si="0"/>
        <v>70.5</v>
      </c>
      <c r="M17" s="30">
        <f>L17</f>
        <v>70.5</v>
      </c>
      <c r="N17" s="84" t="str">
        <f t="shared" si="1"/>
        <v>B</v>
      </c>
      <c r="O17" s="28" t="s">
        <v>32</v>
      </c>
      <c r="P17" s="27">
        <v>0</v>
      </c>
      <c r="Q17" s="29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70.5</v>
      </c>
    </row>
    <row r="18" spans="1:18" s="32" customFormat="1" ht="24" customHeight="1" x14ac:dyDescent="0.2">
      <c r="A18" s="25" t="s">
        <v>36</v>
      </c>
      <c r="B18" s="121">
        <v>232400416</v>
      </c>
      <c r="D18" s="63" t="s">
        <v>107</v>
      </c>
      <c r="E18" s="26">
        <v>100</v>
      </c>
      <c r="F18" s="27">
        <v>90</v>
      </c>
      <c r="G18" s="27">
        <v>90</v>
      </c>
      <c r="H18" s="27"/>
      <c r="I18" s="27">
        <v>56</v>
      </c>
      <c r="J18" s="27"/>
      <c r="K18" s="28"/>
      <c r="L18" s="29">
        <f t="shared" si="0"/>
        <v>60</v>
      </c>
      <c r="M18" s="30">
        <f>L18</f>
        <v>60</v>
      </c>
      <c r="N18" s="84" t="str">
        <f t="shared" si="1"/>
        <v>C</v>
      </c>
      <c r="O18" s="28" t="s">
        <v>32</v>
      </c>
      <c r="P18" s="27">
        <v>0</v>
      </c>
      <c r="Q18" s="29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60</v>
      </c>
    </row>
    <row r="19" spans="1:18" s="32" customFormat="1" ht="24" customHeight="1" x14ac:dyDescent="0.2">
      <c r="A19" s="25" t="s">
        <v>4</v>
      </c>
      <c r="B19" s="121">
        <v>232400418</v>
      </c>
      <c r="D19" s="63" t="s">
        <v>129</v>
      </c>
      <c r="E19" s="26">
        <v>100</v>
      </c>
      <c r="F19" s="27">
        <v>90</v>
      </c>
      <c r="G19" s="27">
        <v>90</v>
      </c>
      <c r="H19" s="27"/>
      <c r="I19" s="27">
        <v>54</v>
      </c>
      <c r="J19" s="27">
        <v>40</v>
      </c>
      <c r="K19" s="28"/>
      <c r="L19" s="29">
        <f>IF(INT(Q19)=0,P19,IF(INT(P19)&gt;INT(Q19),P19,Q19))</f>
        <v>69.5</v>
      </c>
      <c r="M19" s="30">
        <f t="shared" ref="M19:M55" si="2">L19</f>
        <v>69.5</v>
      </c>
      <c r="N19" s="126" t="str">
        <f t="shared" si="1"/>
        <v>BC</v>
      </c>
      <c r="O19" s="28" t="s">
        <v>32</v>
      </c>
      <c r="P19" s="27">
        <v>0</v>
      </c>
      <c r="Q19" s="29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69.5</v>
      </c>
    </row>
    <row r="20" spans="1:18" s="32" customFormat="1" ht="24" customHeight="1" x14ac:dyDescent="0.2">
      <c r="A20" s="25" t="s">
        <v>37</v>
      </c>
      <c r="B20" s="62">
        <v>232400419</v>
      </c>
      <c r="D20" s="63" t="s">
        <v>130</v>
      </c>
      <c r="E20" s="26">
        <v>100</v>
      </c>
      <c r="F20" s="27">
        <v>90</v>
      </c>
      <c r="G20" s="27">
        <v>90</v>
      </c>
      <c r="H20" s="27"/>
      <c r="I20" s="27">
        <v>62</v>
      </c>
      <c r="J20" s="27">
        <v>48</v>
      </c>
      <c r="K20" s="28"/>
      <c r="L20" s="29">
        <f>IF(INT(Q20)=0,P20,IF(INT(P20)&gt;INT(Q20),P20,Q20))</f>
        <v>73.5</v>
      </c>
      <c r="M20" s="30">
        <f t="shared" si="2"/>
        <v>73.5</v>
      </c>
      <c r="N20" s="84" t="str">
        <f t="shared" si="1"/>
        <v>B</v>
      </c>
      <c r="O20" s="28" t="s">
        <v>32</v>
      </c>
      <c r="P20" s="27">
        <v>0</v>
      </c>
      <c r="Q20" s="29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73.5</v>
      </c>
    </row>
    <row r="21" spans="1:18" s="32" customFormat="1" ht="24" customHeight="1" x14ac:dyDescent="0.2">
      <c r="A21" s="25" t="s">
        <v>38</v>
      </c>
      <c r="B21" s="62">
        <v>232400424</v>
      </c>
      <c r="D21" s="63" t="s">
        <v>131</v>
      </c>
      <c r="E21" s="26">
        <v>100</v>
      </c>
      <c r="F21" s="27">
        <v>90</v>
      </c>
      <c r="G21" s="27">
        <v>90</v>
      </c>
      <c r="H21" s="27"/>
      <c r="I21" s="27">
        <v>50</v>
      </c>
      <c r="J21" s="27">
        <v>52</v>
      </c>
      <c r="K21" s="28"/>
      <c r="L21" s="29">
        <f>IF(INT(Q21)=0,P21,IF(INT(P21)&gt;INT(Q21),P21,Q21))</f>
        <v>71.5</v>
      </c>
      <c r="M21" s="77">
        <f t="shared" si="2"/>
        <v>71.5</v>
      </c>
      <c r="N21" s="78" t="s">
        <v>82</v>
      </c>
      <c r="O21" s="28" t="s">
        <v>32</v>
      </c>
      <c r="P21" s="27">
        <v>0</v>
      </c>
      <c r="Q21" s="29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71.5</v>
      </c>
      <c r="R21" s="75" t="s">
        <v>181</v>
      </c>
    </row>
    <row r="22" spans="1:18" s="32" customFormat="1" ht="24" customHeight="1" x14ac:dyDescent="0.2">
      <c r="A22" s="25" t="s">
        <v>39</v>
      </c>
      <c r="B22" s="121">
        <v>232400484</v>
      </c>
      <c r="D22" s="63" t="s">
        <v>132</v>
      </c>
      <c r="E22" s="26">
        <v>100</v>
      </c>
      <c r="F22" s="27">
        <v>90</v>
      </c>
      <c r="G22" s="27">
        <v>90</v>
      </c>
      <c r="H22" s="27"/>
      <c r="I22" s="27">
        <v>46</v>
      </c>
      <c r="J22" s="27">
        <v>26</v>
      </c>
      <c r="K22" s="28"/>
      <c r="L22" s="29">
        <f t="shared" si="0"/>
        <v>64</v>
      </c>
      <c r="M22" s="30">
        <f t="shared" si="2"/>
        <v>64</v>
      </c>
      <c r="N22" s="126" t="str">
        <f t="shared" si="1"/>
        <v>C</v>
      </c>
      <c r="O22" s="28" t="s">
        <v>32</v>
      </c>
      <c r="P22" s="27">
        <v>0</v>
      </c>
      <c r="Q22" s="29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64</v>
      </c>
    </row>
    <row r="23" spans="1:18" s="32" customFormat="1" ht="24" customHeight="1" x14ac:dyDescent="0.2">
      <c r="A23" s="25" t="s">
        <v>40</v>
      </c>
      <c r="B23" s="62">
        <v>232400433</v>
      </c>
      <c r="D23" s="63" t="s">
        <v>133</v>
      </c>
      <c r="E23" s="26">
        <v>100</v>
      </c>
      <c r="F23" s="27">
        <v>90</v>
      </c>
      <c r="G23" s="27">
        <v>90</v>
      </c>
      <c r="H23" s="27"/>
      <c r="I23" s="27">
        <v>78</v>
      </c>
      <c r="J23" s="27">
        <v>64</v>
      </c>
      <c r="K23" s="28"/>
      <c r="L23" s="29">
        <f t="shared" si="0"/>
        <v>81.5</v>
      </c>
      <c r="M23" s="30">
        <f t="shared" si="2"/>
        <v>81.5</v>
      </c>
      <c r="N23" s="31" t="str">
        <f t="shared" si="1"/>
        <v>A</v>
      </c>
      <c r="O23" s="28" t="s">
        <v>32</v>
      </c>
      <c r="P23" s="27">
        <v>0</v>
      </c>
      <c r="Q23" s="29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81.5</v>
      </c>
    </row>
    <row r="24" spans="1:18" s="32" customFormat="1" ht="24" customHeight="1" x14ac:dyDescent="0.2">
      <c r="A24" s="25" t="s">
        <v>41</v>
      </c>
      <c r="B24" s="121">
        <v>232400483</v>
      </c>
      <c r="D24" s="63" t="s">
        <v>134</v>
      </c>
      <c r="E24" s="26">
        <v>100</v>
      </c>
      <c r="F24" s="27">
        <v>90</v>
      </c>
      <c r="G24" s="27">
        <v>90</v>
      </c>
      <c r="H24" s="27"/>
      <c r="I24" s="27">
        <v>44</v>
      </c>
      <c r="J24" s="27">
        <v>38</v>
      </c>
      <c r="K24" s="28"/>
      <c r="L24" s="29">
        <f t="shared" si="0"/>
        <v>66.5</v>
      </c>
      <c r="M24" s="30">
        <f t="shared" si="2"/>
        <v>66.5</v>
      </c>
      <c r="N24" s="126" t="str">
        <f t="shared" si="1"/>
        <v>BC</v>
      </c>
      <c r="O24" s="28" t="s">
        <v>32</v>
      </c>
      <c r="P24" s="27">
        <v>0</v>
      </c>
      <c r="Q24" s="29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66.5</v>
      </c>
    </row>
    <row r="25" spans="1:18" s="32" customFormat="1" ht="24" customHeight="1" x14ac:dyDescent="0.2">
      <c r="A25" s="25" t="s">
        <v>42</v>
      </c>
      <c r="B25" s="121">
        <v>232400434</v>
      </c>
      <c r="D25" s="63" t="s">
        <v>120</v>
      </c>
      <c r="E25" s="26">
        <v>100</v>
      </c>
      <c r="F25" s="27">
        <v>90</v>
      </c>
      <c r="G25" s="27">
        <v>90</v>
      </c>
      <c r="H25" s="27"/>
      <c r="I25" s="27">
        <v>32</v>
      </c>
      <c r="J25" s="27">
        <v>36</v>
      </c>
      <c r="K25" s="28"/>
      <c r="L25" s="29">
        <f t="shared" si="0"/>
        <v>63</v>
      </c>
      <c r="M25" s="30">
        <f t="shared" si="2"/>
        <v>63</v>
      </c>
      <c r="N25" s="126" t="str">
        <f t="shared" si="1"/>
        <v>C</v>
      </c>
      <c r="O25" s="28" t="s">
        <v>32</v>
      </c>
      <c r="P25" s="27">
        <v>0</v>
      </c>
      <c r="Q25" s="29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63</v>
      </c>
    </row>
    <row r="26" spans="1:18" s="32" customFormat="1" ht="24" customHeight="1" x14ac:dyDescent="0.2">
      <c r="A26" s="25" t="s">
        <v>43</v>
      </c>
      <c r="B26" s="121">
        <v>232400439</v>
      </c>
      <c r="D26" s="63" t="s">
        <v>135</v>
      </c>
      <c r="E26" s="26">
        <v>100</v>
      </c>
      <c r="F26" s="27">
        <v>90</v>
      </c>
      <c r="G26" s="27">
        <v>90</v>
      </c>
      <c r="H26" s="27"/>
      <c r="I26" s="27">
        <v>38</v>
      </c>
      <c r="J26" s="27">
        <v>40</v>
      </c>
      <c r="K26" s="28"/>
      <c r="L26" s="29">
        <f t="shared" si="0"/>
        <v>65.5</v>
      </c>
      <c r="M26" s="30">
        <f t="shared" si="2"/>
        <v>65.5</v>
      </c>
      <c r="N26" s="126" t="str">
        <f t="shared" si="1"/>
        <v>BC</v>
      </c>
      <c r="O26" s="28" t="s">
        <v>32</v>
      </c>
      <c r="P26" s="27">
        <v>0</v>
      </c>
      <c r="Q26" s="29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65.5</v>
      </c>
    </row>
    <row r="27" spans="1:18" s="32" customFormat="1" ht="24" customHeight="1" x14ac:dyDescent="0.2">
      <c r="A27" s="25" t="s">
        <v>44</v>
      </c>
      <c r="B27" s="121">
        <v>232400444</v>
      </c>
      <c r="D27" s="63" t="s">
        <v>136</v>
      </c>
      <c r="E27" s="26">
        <v>100</v>
      </c>
      <c r="F27" s="27">
        <v>90</v>
      </c>
      <c r="G27" s="27">
        <v>90</v>
      </c>
      <c r="H27" s="27"/>
      <c r="I27" s="27">
        <v>42</v>
      </c>
      <c r="J27" s="27">
        <v>44</v>
      </c>
      <c r="K27" s="28"/>
      <c r="L27" s="29">
        <f t="shared" si="0"/>
        <v>67.5</v>
      </c>
      <c r="M27" s="30">
        <f t="shared" si="2"/>
        <v>67.5</v>
      </c>
      <c r="N27" s="126" t="str">
        <f t="shared" si="1"/>
        <v>BC</v>
      </c>
      <c r="O27" s="28" t="s">
        <v>32</v>
      </c>
      <c r="P27" s="27">
        <v>0</v>
      </c>
      <c r="Q27" s="29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67.5</v>
      </c>
    </row>
    <row r="28" spans="1:18" s="32" customFormat="1" ht="24" customHeight="1" x14ac:dyDescent="0.2">
      <c r="A28" s="25" t="s">
        <v>45</v>
      </c>
      <c r="B28" s="121">
        <v>232400448</v>
      </c>
      <c r="D28" s="63" t="s">
        <v>137</v>
      </c>
      <c r="E28" s="26">
        <v>100</v>
      </c>
      <c r="F28" s="27">
        <v>90</v>
      </c>
      <c r="G28" s="27">
        <v>90</v>
      </c>
      <c r="H28" s="27"/>
      <c r="I28" s="27">
        <v>26</v>
      </c>
      <c r="J28" s="27">
        <v>22</v>
      </c>
      <c r="K28" s="28"/>
      <c r="L28" s="29">
        <f t="shared" si="0"/>
        <v>58</v>
      </c>
      <c r="M28" s="30">
        <f t="shared" si="2"/>
        <v>58</v>
      </c>
      <c r="N28" s="126" t="str">
        <f t="shared" si="1"/>
        <v>D</v>
      </c>
      <c r="O28" s="28" t="s">
        <v>32</v>
      </c>
      <c r="P28" s="27">
        <v>0</v>
      </c>
      <c r="Q28" s="29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58</v>
      </c>
    </row>
    <row r="29" spans="1:18" s="32" customFormat="1" ht="24" customHeight="1" x14ac:dyDescent="0.2">
      <c r="A29" s="25" t="s">
        <v>46</v>
      </c>
      <c r="B29" s="123">
        <v>232400450</v>
      </c>
      <c r="D29" s="63" t="s">
        <v>138</v>
      </c>
      <c r="E29" s="26">
        <v>100</v>
      </c>
      <c r="F29" s="27">
        <v>90</v>
      </c>
      <c r="G29" s="27">
        <v>90</v>
      </c>
      <c r="H29" s="27"/>
      <c r="I29" s="27">
        <v>52</v>
      </c>
      <c r="J29" s="27">
        <v>46</v>
      </c>
      <c r="K29" s="28"/>
      <c r="L29" s="29">
        <f t="shared" si="0"/>
        <v>70.5</v>
      </c>
      <c r="M29" s="30">
        <f t="shared" si="2"/>
        <v>70.5</v>
      </c>
      <c r="N29" s="84" t="str">
        <f t="shared" si="1"/>
        <v>B</v>
      </c>
      <c r="O29" s="28" t="s">
        <v>32</v>
      </c>
      <c r="P29" s="27">
        <v>0</v>
      </c>
      <c r="Q29" s="29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70.5</v>
      </c>
    </row>
    <row r="30" spans="1:18" s="32" customFormat="1" ht="24" customHeight="1" x14ac:dyDescent="0.2">
      <c r="A30" s="25" t="s">
        <v>47</v>
      </c>
      <c r="B30" s="123">
        <v>232400451</v>
      </c>
      <c r="D30" s="63" t="s">
        <v>139</v>
      </c>
      <c r="E30" s="26">
        <v>100</v>
      </c>
      <c r="F30" s="27">
        <v>90</v>
      </c>
      <c r="G30" s="27">
        <v>90</v>
      </c>
      <c r="H30" s="27"/>
      <c r="I30" s="27">
        <v>58</v>
      </c>
      <c r="J30" s="27">
        <v>50</v>
      </c>
      <c r="K30" s="28"/>
      <c r="L30" s="29">
        <f t="shared" si="0"/>
        <v>73</v>
      </c>
      <c r="M30" s="30">
        <f t="shared" si="2"/>
        <v>73</v>
      </c>
      <c r="N30" s="84" t="str">
        <f t="shared" si="1"/>
        <v>B</v>
      </c>
      <c r="O30" s="28" t="s">
        <v>32</v>
      </c>
      <c r="P30" s="27">
        <v>0</v>
      </c>
      <c r="Q30" s="29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73</v>
      </c>
    </row>
    <row r="31" spans="1:18" s="32" customFormat="1" ht="24" customHeight="1" x14ac:dyDescent="0.2">
      <c r="A31" s="25" t="s">
        <v>48</v>
      </c>
      <c r="B31" s="121">
        <v>232400485</v>
      </c>
      <c r="D31" s="63" t="s">
        <v>140</v>
      </c>
      <c r="E31" s="26">
        <v>100</v>
      </c>
      <c r="F31" s="27">
        <v>90</v>
      </c>
      <c r="G31" s="27">
        <v>90</v>
      </c>
      <c r="H31" s="27"/>
      <c r="I31" s="27">
        <v>32</v>
      </c>
      <c r="J31" s="27">
        <v>46</v>
      </c>
      <c r="K31" s="28"/>
      <c r="L31" s="29">
        <f t="shared" si="0"/>
        <v>65.5</v>
      </c>
      <c r="M31" s="30">
        <f t="shared" si="2"/>
        <v>65.5</v>
      </c>
      <c r="N31" s="126" t="str">
        <f t="shared" si="1"/>
        <v>BC</v>
      </c>
      <c r="O31" s="28" t="s">
        <v>32</v>
      </c>
      <c r="P31" s="27">
        <v>0</v>
      </c>
      <c r="Q31" s="29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65.5</v>
      </c>
    </row>
    <row r="32" spans="1:18" s="32" customFormat="1" ht="24" customHeight="1" x14ac:dyDescent="0.2">
      <c r="A32" s="25" t="s">
        <v>49</v>
      </c>
      <c r="B32" s="62">
        <v>232400452</v>
      </c>
      <c r="D32" s="63" t="s">
        <v>141</v>
      </c>
      <c r="E32" s="26">
        <v>100</v>
      </c>
      <c r="F32" s="27">
        <v>90</v>
      </c>
      <c r="G32" s="27">
        <v>90</v>
      </c>
      <c r="H32" s="27"/>
      <c r="I32" s="27">
        <v>58</v>
      </c>
      <c r="J32" s="27">
        <v>38</v>
      </c>
      <c r="K32" s="28"/>
      <c r="L32" s="29">
        <f t="shared" si="0"/>
        <v>70</v>
      </c>
      <c r="M32" s="77">
        <f t="shared" si="2"/>
        <v>70</v>
      </c>
      <c r="N32" s="78" t="s">
        <v>82</v>
      </c>
      <c r="O32" s="28" t="s">
        <v>32</v>
      </c>
      <c r="P32" s="27">
        <v>0</v>
      </c>
      <c r="Q32" s="29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70</v>
      </c>
      <c r="R32" s="75" t="s">
        <v>181</v>
      </c>
    </row>
    <row r="33" spans="1:18" s="32" customFormat="1" ht="24" customHeight="1" x14ac:dyDescent="0.2">
      <c r="A33" s="25" t="s">
        <v>50</v>
      </c>
      <c r="B33" s="62">
        <v>232400486</v>
      </c>
      <c r="D33" s="63" t="s">
        <v>142</v>
      </c>
      <c r="E33" s="26">
        <v>100</v>
      </c>
      <c r="F33" s="27">
        <v>90</v>
      </c>
      <c r="G33" s="27">
        <v>90</v>
      </c>
      <c r="H33" s="27"/>
      <c r="I33" s="27">
        <v>50</v>
      </c>
      <c r="J33" s="27">
        <v>92</v>
      </c>
      <c r="K33" s="28"/>
      <c r="L33" s="29">
        <f t="shared" si="0"/>
        <v>81.5</v>
      </c>
      <c r="M33" s="30">
        <f t="shared" si="2"/>
        <v>81.5</v>
      </c>
      <c r="N33" s="31" t="str">
        <f t="shared" si="1"/>
        <v>A</v>
      </c>
      <c r="O33" s="28" t="s">
        <v>32</v>
      </c>
      <c r="P33" s="27">
        <v>0</v>
      </c>
      <c r="Q33" s="29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81.5</v>
      </c>
    </row>
    <row r="34" spans="1:18" s="32" customFormat="1" ht="24" customHeight="1" x14ac:dyDescent="0.2">
      <c r="A34" s="25" t="s">
        <v>51</v>
      </c>
      <c r="B34" s="62">
        <v>232400453</v>
      </c>
      <c r="D34" s="63" t="s">
        <v>143</v>
      </c>
      <c r="E34" s="26">
        <v>100</v>
      </c>
      <c r="F34" s="27">
        <v>90</v>
      </c>
      <c r="G34" s="27">
        <v>90</v>
      </c>
      <c r="H34" s="27"/>
      <c r="I34" s="27">
        <v>44</v>
      </c>
      <c r="J34" s="27">
        <v>82</v>
      </c>
      <c r="K34" s="28"/>
      <c r="L34" s="29">
        <f t="shared" si="0"/>
        <v>77.5</v>
      </c>
      <c r="M34" s="30">
        <f t="shared" si="2"/>
        <v>77.5</v>
      </c>
      <c r="N34" s="31" t="str">
        <f t="shared" si="1"/>
        <v>AB</v>
      </c>
      <c r="O34" s="28" t="s">
        <v>32</v>
      </c>
      <c r="P34" s="27">
        <v>0</v>
      </c>
      <c r="Q34" s="29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77.5</v>
      </c>
    </row>
    <row r="35" spans="1:18" s="32" customFormat="1" ht="24" customHeight="1" x14ac:dyDescent="0.2">
      <c r="A35" s="25" t="s">
        <v>52</v>
      </c>
      <c r="B35" s="62">
        <v>232400454</v>
      </c>
      <c r="D35" s="63" t="s">
        <v>144</v>
      </c>
      <c r="E35" s="26">
        <v>100</v>
      </c>
      <c r="F35" s="27">
        <v>90</v>
      </c>
      <c r="G35" s="27">
        <v>90</v>
      </c>
      <c r="H35" s="27"/>
      <c r="I35" s="27">
        <v>44</v>
      </c>
      <c r="J35" s="27">
        <v>44</v>
      </c>
      <c r="K35" s="28"/>
      <c r="L35" s="29">
        <f t="shared" si="0"/>
        <v>68</v>
      </c>
      <c r="M35" s="77">
        <f t="shared" si="2"/>
        <v>68</v>
      </c>
      <c r="N35" s="78" t="s">
        <v>82</v>
      </c>
      <c r="O35" s="28" t="s">
        <v>32</v>
      </c>
      <c r="P35" s="27">
        <v>0</v>
      </c>
      <c r="Q35" s="29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68</v>
      </c>
      <c r="R35" s="75" t="s">
        <v>181</v>
      </c>
    </row>
    <row r="36" spans="1:18" s="32" customFormat="1" ht="24" customHeight="1" x14ac:dyDescent="0.2">
      <c r="A36" s="25" t="s">
        <v>53</v>
      </c>
      <c r="B36" s="62">
        <v>232400456</v>
      </c>
      <c r="D36" s="63" t="s">
        <v>145</v>
      </c>
      <c r="E36" s="26">
        <v>100</v>
      </c>
      <c r="F36" s="27">
        <v>90</v>
      </c>
      <c r="G36" s="27">
        <v>90</v>
      </c>
      <c r="H36" s="27"/>
      <c r="I36" s="27">
        <v>46</v>
      </c>
      <c r="J36" s="27">
        <v>54</v>
      </c>
      <c r="K36" s="28"/>
      <c r="L36" s="29">
        <f t="shared" si="0"/>
        <v>71</v>
      </c>
      <c r="M36" s="30">
        <f t="shared" si="2"/>
        <v>71</v>
      </c>
      <c r="N36" s="84" t="str">
        <f t="shared" si="1"/>
        <v>B</v>
      </c>
      <c r="O36" s="28" t="s">
        <v>32</v>
      </c>
      <c r="P36" s="27">
        <v>0</v>
      </c>
      <c r="Q36" s="29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71</v>
      </c>
    </row>
    <row r="37" spans="1:18" s="32" customFormat="1" ht="24" customHeight="1" x14ac:dyDescent="0.2">
      <c r="A37" s="25" t="s">
        <v>54</v>
      </c>
      <c r="B37" s="124">
        <v>232400457</v>
      </c>
      <c r="D37" s="63" t="s">
        <v>146</v>
      </c>
      <c r="E37" s="26">
        <v>100</v>
      </c>
      <c r="F37" s="27">
        <v>90</v>
      </c>
      <c r="G37" s="27">
        <v>90</v>
      </c>
      <c r="H37" s="27"/>
      <c r="I37" s="27">
        <v>26</v>
      </c>
      <c r="J37" s="27">
        <v>54</v>
      </c>
      <c r="K37" s="28"/>
      <c r="L37" s="29">
        <f t="shared" si="0"/>
        <v>66</v>
      </c>
      <c r="M37" s="30">
        <f t="shared" si="2"/>
        <v>66</v>
      </c>
      <c r="N37" s="120" t="str">
        <f t="shared" si="1"/>
        <v>BC</v>
      </c>
      <c r="O37" s="28" t="s">
        <v>32</v>
      </c>
      <c r="P37" s="27">
        <v>0</v>
      </c>
      <c r="Q37" s="29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66</v>
      </c>
    </row>
    <row r="38" spans="1:18" s="32" customFormat="1" ht="24" customHeight="1" x14ac:dyDescent="0.2">
      <c r="A38" s="25" t="s">
        <v>55</v>
      </c>
      <c r="B38" s="62">
        <v>232400460</v>
      </c>
      <c r="D38" s="63" t="s">
        <v>147</v>
      </c>
      <c r="E38" s="26">
        <v>100</v>
      </c>
      <c r="F38" s="27">
        <v>90</v>
      </c>
      <c r="G38" s="27">
        <v>90</v>
      </c>
      <c r="H38" s="27"/>
      <c r="I38" s="27">
        <v>62</v>
      </c>
      <c r="J38" s="27">
        <v>46</v>
      </c>
      <c r="K38" s="28"/>
      <c r="L38" s="29">
        <f t="shared" si="0"/>
        <v>73</v>
      </c>
      <c r="M38" s="30">
        <f t="shared" si="2"/>
        <v>73</v>
      </c>
      <c r="N38" s="84" t="str">
        <f t="shared" si="1"/>
        <v>B</v>
      </c>
      <c r="O38" s="28" t="s">
        <v>32</v>
      </c>
      <c r="P38" s="27">
        <v>0</v>
      </c>
      <c r="Q38" s="29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73</v>
      </c>
    </row>
    <row r="39" spans="1:18" s="32" customFormat="1" ht="24" customHeight="1" x14ac:dyDescent="0.2">
      <c r="A39" s="25" t="s">
        <v>56</v>
      </c>
      <c r="B39" s="62">
        <v>232400462</v>
      </c>
      <c r="D39" s="63" t="s">
        <v>148</v>
      </c>
      <c r="E39" s="26">
        <v>100</v>
      </c>
      <c r="F39" s="27">
        <v>90</v>
      </c>
      <c r="G39" s="27">
        <v>90</v>
      </c>
      <c r="H39" s="27"/>
      <c r="I39" s="27">
        <v>52</v>
      </c>
      <c r="J39" s="27">
        <v>52</v>
      </c>
      <c r="K39" s="28"/>
      <c r="L39" s="29">
        <f t="shared" si="0"/>
        <v>72</v>
      </c>
      <c r="M39" s="30">
        <f t="shared" si="2"/>
        <v>72</v>
      </c>
      <c r="N39" s="84" t="str">
        <f t="shared" si="1"/>
        <v>B</v>
      </c>
      <c r="O39" s="28" t="s">
        <v>32</v>
      </c>
      <c r="P39" s="27">
        <v>0</v>
      </c>
      <c r="Q39" s="29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72</v>
      </c>
    </row>
    <row r="40" spans="1:18" s="32" customFormat="1" ht="24" customHeight="1" x14ac:dyDescent="0.2">
      <c r="A40" s="25" t="s">
        <v>57</v>
      </c>
      <c r="B40" s="125">
        <v>232400465</v>
      </c>
      <c r="D40" s="63" t="s">
        <v>149</v>
      </c>
      <c r="E40" s="26">
        <v>100</v>
      </c>
      <c r="F40" s="27">
        <v>90</v>
      </c>
      <c r="G40" s="27">
        <v>90</v>
      </c>
      <c r="H40" s="27"/>
      <c r="I40" s="27">
        <v>38</v>
      </c>
      <c r="J40" s="27">
        <v>32</v>
      </c>
      <c r="K40" s="28"/>
      <c r="L40" s="29">
        <f t="shared" si="0"/>
        <v>63.5</v>
      </c>
      <c r="M40" s="30">
        <f t="shared" si="2"/>
        <v>63.5</v>
      </c>
      <c r="N40" s="120" t="str">
        <f t="shared" si="1"/>
        <v>C</v>
      </c>
      <c r="O40" s="28" t="s">
        <v>32</v>
      </c>
      <c r="P40" s="27">
        <v>0</v>
      </c>
      <c r="Q40" s="29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63.5</v>
      </c>
    </row>
    <row r="41" spans="1:18" s="32" customFormat="1" ht="24" customHeight="1" x14ac:dyDescent="0.2">
      <c r="A41" s="25" t="s">
        <v>58</v>
      </c>
      <c r="B41" s="125">
        <v>232400467</v>
      </c>
      <c r="D41" s="63" t="s">
        <v>150</v>
      </c>
      <c r="E41" s="26">
        <v>100</v>
      </c>
      <c r="F41" s="27">
        <v>90</v>
      </c>
      <c r="G41" s="27">
        <v>90</v>
      </c>
      <c r="H41" s="27"/>
      <c r="I41" s="27">
        <v>36</v>
      </c>
      <c r="J41" s="27">
        <v>38</v>
      </c>
      <c r="K41" s="28"/>
      <c r="L41" s="29">
        <f t="shared" si="0"/>
        <v>64.5</v>
      </c>
      <c r="M41" s="30">
        <f t="shared" si="2"/>
        <v>64.5</v>
      </c>
      <c r="N41" s="120" t="str">
        <f t="shared" si="1"/>
        <v>C</v>
      </c>
      <c r="O41" s="28" t="s">
        <v>32</v>
      </c>
      <c r="P41" s="27">
        <v>0</v>
      </c>
      <c r="Q41" s="29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64.5</v>
      </c>
    </row>
    <row r="42" spans="1:18" s="32" customFormat="1" ht="24" customHeight="1" x14ac:dyDescent="0.2">
      <c r="A42" s="25" t="s">
        <v>59</v>
      </c>
      <c r="B42" s="125">
        <v>232400469</v>
      </c>
      <c r="D42" s="63" t="s">
        <v>151</v>
      </c>
      <c r="E42" s="26">
        <v>100</v>
      </c>
      <c r="F42" s="27">
        <v>90</v>
      </c>
      <c r="G42" s="27">
        <v>90</v>
      </c>
      <c r="H42" s="27"/>
      <c r="I42" s="27">
        <v>38</v>
      </c>
      <c r="J42" s="27">
        <v>48</v>
      </c>
      <c r="K42" s="28"/>
      <c r="L42" s="29">
        <f t="shared" si="0"/>
        <v>67.5</v>
      </c>
      <c r="M42" s="30">
        <f t="shared" si="2"/>
        <v>67.5</v>
      </c>
      <c r="N42" s="120" t="str">
        <f t="shared" si="1"/>
        <v>BC</v>
      </c>
      <c r="O42" s="28" t="s">
        <v>32</v>
      </c>
      <c r="P42" s="27">
        <v>0</v>
      </c>
      <c r="Q42" s="29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67.5</v>
      </c>
    </row>
    <row r="43" spans="1:18" s="32" customFormat="1" ht="24" customHeight="1" x14ac:dyDescent="0.2">
      <c r="A43" s="25" t="s">
        <v>60</v>
      </c>
      <c r="B43" s="64">
        <v>232400472</v>
      </c>
      <c r="D43" s="65" t="s">
        <v>152</v>
      </c>
      <c r="E43" s="26">
        <v>100</v>
      </c>
      <c r="F43" s="27">
        <v>90</v>
      </c>
      <c r="G43" s="27">
        <v>90</v>
      </c>
      <c r="H43" s="27"/>
      <c r="I43" s="27">
        <v>64</v>
      </c>
      <c r="J43" s="27">
        <v>54</v>
      </c>
      <c r="K43" s="28"/>
      <c r="L43" s="29">
        <f t="shared" si="0"/>
        <v>75.5</v>
      </c>
      <c r="M43" s="30">
        <f t="shared" si="2"/>
        <v>75.5</v>
      </c>
      <c r="N43" s="31" t="str">
        <f t="shared" si="1"/>
        <v>AB</v>
      </c>
      <c r="O43" s="28" t="s">
        <v>32</v>
      </c>
      <c r="P43" s="27">
        <v>0</v>
      </c>
      <c r="Q43" s="29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75.5</v>
      </c>
    </row>
    <row r="44" spans="1:18" s="32" customFormat="1" ht="24" customHeight="1" x14ac:dyDescent="0.2">
      <c r="A44" s="25" t="s">
        <v>61</v>
      </c>
      <c r="B44" s="62">
        <v>232400474</v>
      </c>
      <c r="D44" s="63" t="s">
        <v>175</v>
      </c>
      <c r="E44" s="26">
        <v>100</v>
      </c>
      <c r="F44" s="27">
        <v>90</v>
      </c>
      <c r="G44" s="27">
        <v>90</v>
      </c>
      <c r="H44" s="27"/>
      <c r="I44" s="27">
        <v>66</v>
      </c>
      <c r="J44" s="27">
        <v>84</v>
      </c>
      <c r="K44" s="28"/>
      <c r="L44" s="29">
        <f t="shared" si="0"/>
        <v>83.5</v>
      </c>
      <c r="M44" s="30">
        <f t="shared" si="2"/>
        <v>83.5</v>
      </c>
      <c r="N44" s="31" t="str">
        <f t="shared" si="1"/>
        <v>A</v>
      </c>
      <c r="O44" s="28" t="s">
        <v>32</v>
      </c>
      <c r="P44" s="27">
        <v>0</v>
      </c>
      <c r="Q44" s="29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83.5</v>
      </c>
    </row>
    <row r="45" spans="1:18" s="32" customFormat="1" ht="24" customHeight="1" x14ac:dyDescent="0.2">
      <c r="A45" s="25" t="s">
        <v>62</v>
      </c>
      <c r="B45" s="62">
        <v>232400475</v>
      </c>
      <c r="D45" s="63" t="s">
        <v>176</v>
      </c>
      <c r="E45" s="26">
        <v>100</v>
      </c>
      <c r="F45" s="27">
        <v>90</v>
      </c>
      <c r="G45" s="27">
        <v>90</v>
      </c>
      <c r="H45" s="27"/>
      <c r="I45" s="27">
        <v>42</v>
      </c>
      <c r="J45" s="27">
        <v>54</v>
      </c>
      <c r="K45" s="28"/>
      <c r="L45" s="29">
        <f t="shared" si="0"/>
        <v>70</v>
      </c>
      <c r="M45" s="30">
        <f t="shared" si="2"/>
        <v>70</v>
      </c>
      <c r="N45" s="84" t="str">
        <f t="shared" si="1"/>
        <v>B</v>
      </c>
      <c r="O45" s="28" t="s">
        <v>32</v>
      </c>
      <c r="P45" s="27">
        <v>0</v>
      </c>
      <c r="Q45" s="29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70</v>
      </c>
    </row>
    <row r="46" spans="1:18" s="32" customFormat="1" ht="24" customHeight="1" x14ac:dyDescent="0.2">
      <c r="A46" s="25" t="s">
        <v>63</v>
      </c>
      <c r="B46" s="123">
        <v>232400476</v>
      </c>
      <c r="D46" s="72" t="s">
        <v>177</v>
      </c>
      <c r="E46" s="26">
        <v>100</v>
      </c>
      <c r="F46" s="27">
        <v>90</v>
      </c>
      <c r="G46" s="27">
        <v>90</v>
      </c>
      <c r="H46" s="74"/>
      <c r="I46" s="74">
        <v>74</v>
      </c>
      <c r="J46" s="27"/>
      <c r="K46" s="28"/>
      <c r="L46" s="29">
        <f t="shared" si="0"/>
        <v>64.5</v>
      </c>
      <c r="M46" s="30">
        <f t="shared" si="2"/>
        <v>64.5</v>
      </c>
      <c r="N46" s="120" t="s">
        <v>82</v>
      </c>
      <c r="O46" s="28" t="s">
        <v>32</v>
      </c>
      <c r="P46" s="27">
        <v>0</v>
      </c>
      <c r="Q46" s="29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64.5</v>
      </c>
      <c r="R46" s="79" t="s">
        <v>181</v>
      </c>
    </row>
    <row r="47" spans="1:18" s="32" customFormat="1" ht="24" customHeight="1" x14ac:dyDescent="0.2">
      <c r="A47" s="25" t="s">
        <v>64</v>
      </c>
      <c r="B47" s="121">
        <v>232400479</v>
      </c>
      <c r="D47" s="63" t="s">
        <v>178</v>
      </c>
      <c r="E47" s="26">
        <v>100</v>
      </c>
      <c r="F47" s="27">
        <v>90</v>
      </c>
      <c r="G47" s="27">
        <v>90</v>
      </c>
      <c r="H47" s="27"/>
      <c r="I47" s="27">
        <v>30</v>
      </c>
      <c r="J47" s="27">
        <v>44</v>
      </c>
      <c r="K47" s="28"/>
      <c r="L47" s="29">
        <f t="shared" si="0"/>
        <v>64.5</v>
      </c>
      <c r="M47" s="30">
        <f t="shared" si="2"/>
        <v>64.5</v>
      </c>
      <c r="N47" s="120" t="str">
        <f t="shared" si="1"/>
        <v>C</v>
      </c>
      <c r="O47" s="28" t="s">
        <v>32</v>
      </c>
      <c r="P47" s="27">
        <v>0</v>
      </c>
      <c r="Q47" s="29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64.5</v>
      </c>
    </row>
    <row r="48" spans="1:18" s="32" customFormat="1" ht="24" customHeight="1" x14ac:dyDescent="0.2">
      <c r="A48" s="25" t="s">
        <v>65</v>
      </c>
      <c r="B48" s="62">
        <v>232400481</v>
      </c>
      <c r="D48" s="63" t="s">
        <v>179</v>
      </c>
      <c r="E48" s="26">
        <v>100</v>
      </c>
      <c r="F48" s="27">
        <v>90</v>
      </c>
      <c r="G48" s="27">
        <v>90</v>
      </c>
      <c r="H48" s="27"/>
      <c r="I48" s="27">
        <v>50</v>
      </c>
      <c r="J48" s="27">
        <v>46</v>
      </c>
      <c r="K48" s="28"/>
      <c r="L48" s="29">
        <f t="shared" si="0"/>
        <v>70</v>
      </c>
      <c r="M48" s="30">
        <f t="shared" si="2"/>
        <v>70</v>
      </c>
      <c r="N48" s="84" t="str">
        <f t="shared" si="1"/>
        <v>B</v>
      </c>
      <c r="O48" s="28" t="s">
        <v>32</v>
      </c>
      <c r="P48" s="27">
        <v>0</v>
      </c>
      <c r="Q48" s="29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70</v>
      </c>
    </row>
    <row r="49" spans="1:18" s="32" customFormat="1" ht="24" customHeight="1" x14ac:dyDescent="0.2">
      <c r="A49" s="25" t="s">
        <v>66</v>
      </c>
      <c r="B49" s="62">
        <v>202400230</v>
      </c>
      <c r="D49" s="63" t="s">
        <v>180</v>
      </c>
      <c r="E49" s="26">
        <v>100</v>
      </c>
      <c r="F49" s="27">
        <v>90</v>
      </c>
      <c r="G49" s="27">
        <v>90</v>
      </c>
      <c r="H49" s="27"/>
      <c r="I49" s="27">
        <v>52</v>
      </c>
      <c r="J49" s="27">
        <v>50</v>
      </c>
      <c r="K49" s="28"/>
      <c r="L49" s="29">
        <f t="shared" si="0"/>
        <v>71.5</v>
      </c>
      <c r="M49" s="30">
        <f t="shared" si="2"/>
        <v>71.5</v>
      </c>
      <c r="N49" s="84" t="str">
        <f t="shared" si="1"/>
        <v>B</v>
      </c>
      <c r="O49" s="28" t="s">
        <v>32</v>
      </c>
      <c r="P49" s="27">
        <v>0</v>
      </c>
      <c r="Q49" s="29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71.5</v>
      </c>
      <c r="R49" s="80"/>
    </row>
    <row r="50" spans="1:18" s="32" customFormat="1" ht="24" customHeight="1" x14ac:dyDescent="0.2">
      <c r="A50" s="25" t="s">
        <v>67</v>
      </c>
      <c r="B50" s="62"/>
      <c r="C50" s="35"/>
      <c r="D50" s="63"/>
      <c r="E50" s="26"/>
      <c r="F50" s="27"/>
      <c r="G50" s="27"/>
      <c r="H50" s="27"/>
      <c r="I50" s="27"/>
      <c r="J50" s="27"/>
      <c r="K50" s="28"/>
      <c r="L50" s="29">
        <f t="shared" si="0"/>
        <v>0</v>
      </c>
      <c r="M50" s="30">
        <f t="shared" si="2"/>
        <v>0</v>
      </c>
      <c r="N50" s="31" t="str">
        <f t="shared" si="1"/>
        <v>E</v>
      </c>
      <c r="O50" s="28" t="s">
        <v>32</v>
      </c>
      <c r="P50" s="27">
        <v>0</v>
      </c>
      <c r="Q50" s="29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0</v>
      </c>
      <c r="R50" s="80"/>
    </row>
    <row r="51" spans="1:18" s="32" customFormat="1" ht="24" customHeight="1" x14ac:dyDescent="0.2">
      <c r="A51" s="25" t="s">
        <v>68</v>
      </c>
      <c r="B51" s="62"/>
      <c r="C51" s="35"/>
      <c r="D51" s="63"/>
      <c r="E51" s="26"/>
      <c r="F51" s="27"/>
      <c r="G51" s="27"/>
      <c r="H51" s="27"/>
      <c r="I51" s="27"/>
      <c r="J51" s="27"/>
      <c r="K51" s="28"/>
      <c r="L51" s="29">
        <f t="shared" si="0"/>
        <v>0</v>
      </c>
      <c r="M51" s="30">
        <f t="shared" si="2"/>
        <v>0</v>
      </c>
      <c r="N51" s="31" t="str">
        <f t="shared" si="1"/>
        <v>E</v>
      </c>
      <c r="O51" s="28" t="s">
        <v>32</v>
      </c>
      <c r="P51" s="27">
        <v>0</v>
      </c>
      <c r="Q51" s="29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  <c r="R51" s="80"/>
    </row>
    <row r="52" spans="1:18" s="32" customFormat="1" ht="24" customHeight="1" x14ac:dyDescent="0.2">
      <c r="A52" s="25" t="s">
        <v>69</v>
      </c>
      <c r="B52" s="62"/>
      <c r="C52" s="35"/>
      <c r="D52" s="63"/>
      <c r="E52" s="26"/>
      <c r="F52" s="27"/>
      <c r="G52" s="27"/>
      <c r="H52" s="27"/>
      <c r="I52" s="27"/>
      <c r="J52" s="27"/>
      <c r="K52" s="28"/>
      <c r="L52" s="29">
        <f t="shared" si="0"/>
        <v>0</v>
      </c>
      <c r="M52" s="30">
        <f t="shared" si="2"/>
        <v>0</v>
      </c>
      <c r="N52" s="31" t="str">
        <f t="shared" si="1"/>
        <v>E</v>
      </c>
      <c r="O52" s="28" t="s">
        <v>32</v>
      </c>
      <c r="P52" s="27">
        <v>0</v>
      </c>
      <c r="Q52" s="29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</row>
    <row r="53" spans="1:18" s="32" customFormat="1" ht="24" customHeight="1" x14ac:dyDescent="0.2">
      <c r="A53" s="25" t="s">
        <v>70</v>
      </c>
      <c r="B53" s="66"/>
      <c r="C53" s="35"/>
      <c r="D53" s="67"/>
      <c r="E53" s="26"/>
      <c r="F53" s="27"/>
      <c r="G53" s="27"/>
      <c r="H53" s="27"/>
      <c r="I53" s="27"/>
      <c r="J53" s="27"/>
      <c r="K53" s="28"/>
      <c r="L53" s="29">
        <f>IF(INT(Q53)=0,P53,IF(INT(P53)&gt;INT(Q53),P53,Q53))</f>
        <v>0</v>
      </c>
      <c r="M53" s="30">
        <f t="shared" si="2"/>
        <v>0</v>
      </c>
      <c r="N53" s="31" t="str">
        <f t="shared" si="1"/>
        <v>E</v>
      </c>
      <c r="O53" s="28" t="s">
        <v>32</v>
      </c>
      <c r="P53" s="27">
        <v>0</v>
      </c>
      <c r="Q53" s="29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</row>
    <row r="54" spans="1:18" s="32" customFormat="1" ht="24" customHeight="1" x14ac:dyDescent="0.2">
      <c r="A54" s="25" t="s">
        <v>71</v>
      </c>
      <c r="B54" s="62"/>
      <c r="D54" s="63"/>
      <c r="E54" s="26"/>
      <c r="F54" s="27"/>
      <c r="G54" s="27"/>
      <c r="H54" s="27"/>
      <c r="I54" s="27"/>
      <c r="J54" s="27"/>
      <c r="K54" s="28"/>
      <c r="L54" s="29">
        <f>IF(INT(Q54)=0,P54,IF(INT(P54)&gt;INT(Q54),P54,Q54))</f>
        <v>0</v>
      </c>
      <c r="M54" s="30">
        <f t="shared" si="2"/>
        <v>0</v>
      </c>
      <c r="N54" s="31" t="str">
        <f>IF(M54&gt;=80,"A",IF(M54&gt;=75,"AB",IF(M54&gt;=70,"B",IF(M54&gt;=65,"BC",IF(M54&gt;=60,"C",IF(M54&gt;=50,"D","E"))))))</f>
        <v>E</v>
      </c>
      <c r="O54" s="28" t="s">
        <v>32</v>
      </c>
      <c r="P54" s="27">
        <v>0</v>
      </c>
      <c r="Q54" s="29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</row>
    <row r="55" spans="1:18" s="32" customFormat="1" ht="24" customHeight="1" x14ac:dyDescent="0.2">
      <c r="A55" s="25" t="s">
        <v>72</v>
      </c>
      <c r="B55" s="33"/>
      <c r="C55" s="36"/>
      <c r="D55" s="34"/>
      <c r="E55" s="26"/>
      <c r="F55" s="27"/>
      <c r="G55" s="27"/>
      <c r="H55" s="27"/>
      <c r="I55" s="27"/>
      <c r="J55" s="27"/>
      <c r="K55" s="28"/>
      <c r="L55" s="29">
        <f>IF(INT(Q55)=0,P55,IF(INT(P55)&gt;INT(Q55),P55,Q55))</f>
        <v>0</v>
      </c>
      <c r="M55" s="30">
        <f t="shared" si="2"/>
        <v>0</v>
      </c>
      <c r="N55" s="37" t="str">
        <f>IF(M55&gt;=80,"A",IF(M55&gt;=75,"AB",IF(M55&gt;=70,"B",IF(M55&gt;=65,"BC",IF(M55&gt;=60,"C",IF(M55&gt;=50,"D","E"))))))</f>
        <v>E</v>
      </c>
      <c r="O55" s="38" t="s">
        <v>32</v>
      </c>
      <c r="P55" s="39">
        <v>0</v>
      </c>
      <c r="Q55" s="4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</row>
    <row r="56" spans="1:18" s="32" customFormat="1" ht="24" customHeight="1" x14ac:dyDescent="0.2">
      <c r="A56" s="25" t="s">
        <v>73</v>
      </c>
      <c r="B56" s="33"/>
      <c r="C56" s="36"/>
      <c r="D56" s="34"/>
      <c r="E56" s="26"/>
      <c r="F56" s="27"/>
      <c r="G56" s="27"/>
      <c r="H56" s="27"/>
      <c r="I56" s="27"/>
      <c r="J56" s="27"/>
      <c r="K56" s="28"/>
      <c r="L56" s="29">
        <f t="shared" ref="L56:L61" si="3">IF(INT(Q56)=0,P56,IF(INT(P56)&gt;INT(Q56),P56,Q56))</f>
        <v>0</v>
      </c>
      <c r="M56" s="30">
        <f>L56</f>
        <v>0</v>
      </c>
      <c r="N56" s="37" t="str">
        <f t="shared" ref="N56:N61" si="4">IF(M56&gt;=80,"A",IF(M56&gt;=75,"AB",IF(M56&gt;=70,"B",IF(M56&gt;=65,"BC",IF(M56&gt;=60,"C",IF(M56&gt;=50,"D","E"))))))</f>
        <v>E</v>
      </c>
      <c r="O56" s="38" t="s">
        <v>32</v>
      </c>
      <c r="P56" s="39">
        <v>0</v>
      </c>
      <c r="Q56" s="4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</row>
    <row r="57" spans="1:18" s="32" customFormat="1" ht="24" customHeight="1" x14ac:dyDescent="0.2">
      <c r="A57" s="25" t="s">
        <v>74</v>
      </c>
      <c r="B57" s="33"/>
      <c r="C57" s="36"/>
      <c r="D57" s="34"/>
      <c r="E57" s="26"/>
      <c r="F57" s="27"/>
      <c r="G57" s="27"/>
      <c r="H57" s="27"/>
      <c r="I57" s="27"/>
      <c r="J57" s="27"/>
      <c r="K57" s="28"/>
      <c r="L57" s="29">
        <f t="shared" si="3"/>
        <v>0</v>
      </c>
      <c r="M57" s="30">
        <f t="shared" ref="M57:M61" si="5">L57</f>
        <v>0</v>
      </c>
      <c r="N57" s="37" t="str">
        <f t="shared" si="4"/>
        <v>E</v>
      </c>
      <c r="O57" s="38" t="s">
        <v>32</v>
      </c>
      <c r="P57" s="39">
        <v>0</v>
      </c>
      <c r="Q57" s="4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</row>
    <row r="58" spans="1:18" s="32" customFormat="1" ht="24" customHeight="1" x14ac:dyDescent="0.2">
      <c r="A58" s="25" t="s">
        <v>75</v>
      </c>
      <c r="B58" s="33"/>
      <c r="C58" s="36"/>
      <c r="D58" s="34"/>
      <c r="E58" s="26"/>
      <c r="F58" s="27"/>
      <c r="G58" s="27"/>
      <c r="H58" s="27"/>
      <c r="I58" s="27"/>
      <c r="J58" s="27"/>
      <c r="K58" s="28"/>
      <c r="L58" s="29">
        <f t="shared" si="3"/>
        <v>0</v>
      </c>
      <c r="M58" s="30">
        <f t="shared" si="5"/>
        <v>0</v>
      </c>
      <c r="N58" s="37" t="str">
        <f t="shared" si="4"/>
        <v>E</v>
      </c>
      <c r="O58" s="38" t="s">
        <v>32</v>
      </c>
      <c r="P58" s="39">
        <v>0</v>
      </c>
      <c r="Q58" s="4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</row>
    <row r="59" spans="1:18" s="32" customFormat="1" ht="24" customHeight="1" x14ac:dyDescent="0.2">
      <c r="A59" s="25" t="s">
        <v>76</v>
      </c>
      <c r="B59" s="33"/>
      <c r="C59" s="36"/>
      <c r="D59" s="34"/>
      <c r="E59" s="26"/>
      <c r="F59" s="27"/>
      <c r="G59" s="27"/>
      <c r="H59" s="27"/>
      <c r="I59" s="27"/>
      <c r="J59" s="27"/>
      <c r="K59" s="28"/>
      <c r="L59" s="29">
        <f t="shared" si="3"/>
        <v>0</v>
      </c>
      <c r="M59" s="30">
        <f t="shared" si="5"/>
        <v>0</v>
      </c>
      <c r="N59" s="37" t="str">
        <f t="shared" si="4"/>
        <v>E</v>
      </c>
      <c r="O59" s="38" t="s">
        <v>32</v>
      </c>
      <c r="P59" s="39">
        <v>0</v>
      </c>
      <c r="Q59" s="4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</row>
    <row r="60" spans="1:18" s="32" customFormat="1" ht="24" customHeight="1" x14ac:dyDescent="0.2">
      <c r="A60" s="25" t="s">
        <v>77</v>
      </c>
      <c r="B60" s="33"/>
      <c r="C60" s="36"/>
      <c r="D60" s="34"/>
      <c r="E60" s="26"/>
      <c r="F60" s="27"/>
      <c r="G60" s="27"/>
      <c r="H60" s="27"/>
      <c r="I60" s="27"/>
      <c r="J60" s="27"/>
      <c r="K60" s="28"/>
      <c r="L60" s="29">
        <f t="shared" si="3"/>
        <v>0</v>
      </c>
      <c r="M60" s="30">
        <f t="shared" si="5"/>
        <v>0</v>
      </c>
      <c r="N60" s="37" t="str">
        <f t="shared" si="4"/>
        <v>E</v>
      </c>
      <c r="O60" s="38" t="s">
        <v>32</v>
      </c>
      <c r="P60" s="39">
        <v>0</v>
      </c>
      <c r="Q60" s="4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</row>
    <row r="61" spans="1:18" s="32" customFormat="1" ht="24" customHeight="1" x14ac:dyDescent="0.2">
      <c r="A61" s="25" t="s">
        <v>78</v>
      </c>
      <c r="B61" s="33"/>
      <c r="C61" s="36"/>
      <c r="D61" s="34"/>
      <c r="E61" s="26"/>
      <c r="F61" s="27"/>
      <c r="G61" s="27"/>
      <c r="H61" s="27"/>
      <c r="I61" s="27"/>
      <c r="J61" s="27"/>
      <c r="K61" s="28"/>
      <c r="L61" s="29">
        <f t="shared" si="3"/>
        <v>0</v>
      </c>
      <c r="M61" s="30">
        <f t="shared" si="5"/>
        <v>0</v>
      </c>
      <c r="N61" s="37" t="str">
        <f t="shared" si="4"/>
        <v>E</v>
      </c>
      <c r="O61" s="38" t="s">
        <v>32</v>
      </c>
      <c r="P61" s="39">
        <v>0</v>
      </c>
      <c r="Q61" s="4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</row>
    <row r="62" spans="1:18" ht="14.25" customHeight="1" x14ac:dyDescent="0.2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8" s="42" customFormat="1" ht="12.75" x14ac:dyDescent="0.2">
      <c r="D63" s="43" t="s">
        <v>79</v>
      </c>
      <c r="E63" s="43" t="s">
        <v>80</v>
      </c>
      <c r="F63" s="43" t="s">
        <v>81</v>
      </c>
      <c r="J63" s="44"/>
      <c r="K63" s="44"/>
      <c r="L63" s="44"/>
      <c r="Q63" s="45"/>
    </row>
    <row r="64" spans="1:18" s="42" customFormat="1" ht="12.75" x14ac:dyDescent="0.2">
      <c r="D64" s="46" t="s">
        <v>82</v>
      </c>
      <c r="E64" s="46">
        <f>COUNTIF(N14:N61,"A")</f>
        <v>8</v>
      </c>
      <c r="F64" s="47">
        <f>E64/$A$61</f>
        <v>0.16666666666666666</v>
      </c>
      <c r="J64" s="48"/>
      <c r="K64" s="48"/>
      <c r="L64" s="48"/>
      <c r="Q64" s="45"/>
    </row>
    <row r="65" spans="1:17" s="42" customFormat="1" ht="12.75" x14ac:dyDescent="0.2">
      <c r="D65" s="46" t="s">
        <v>83</v>
      </c>
      <c r="E65" s="46">
        <f>COUNTIF(N14:N61,"AB")</f>
        <v>2</v>
      </c>
      <c r="F65" s="47">
        <f t="shared" ref="F65:F71" si="6">E65/$A$61</f>
        <v>4.1666666666666664E-2</v>
      </c>
      <c r="J65" s="48"/>
      <c r="K65" s="48"/>
      <c r="L65" s="48"/>
      <c r="Q65" s="45"/>
    </row>
    <row r="66" spans="1:17" s="42" customFormat="1" ht="12.75" x14ac:dyDescent="0.2">
      <c r="D66" s="46" t="s">
        <v>84</v>
      </c>
      <c r="E66" s="46">
        <f>COUNTIF(N14:N61,"B")</f>
        <v>12</v>
      </c>
      <c r="F66" s="47">
        <f t="shared" si="6"/>
        <v>0.25</v>
      </c>
      <c r="J66" s="48"/>
      <c r="K66" s="48"/>
      <c r="L66" s="48"/>
      <c r="Q66" s="45"/>
    </row>
    <row r="67" spans="1:17" s="42" customFormat="1" ht="12.75" x14ac:dyDescent="0.2">
      <c r="D67" s="46" t="s">
        <v>85</v>
      </c>
      <c r="E67" s="46">
        <f>COUNTIF(N14:N61,"BC")</f>
        <v>7</v>
      </c>
      <c r="F67" s="47">
        <f t="shared" si="6"/>
        <v>0.14583333333333334</v>
      </c>
      <c r="J67" s="48"/>
      <c r="K67" s="48"/>
      <c r="L67" s="48"/>
      <c r="Q67" s="45"/>
    </row>
    <row r="68" spans="1:17" s="42" customFormat="1" ht="12.75" x14ac:dyDescent="0.2">
      <c r="D68" s="46" t="s">
        <v>86</v>
      </c>
      <c r="E68" s="46">
        <f>COUNTIF(N14:N61,"C")</f>
        <v>6</v>
      </c>
      <c r="F68" s="47">
        <f t="shared" si="6"/>
        <v>0.125</v>
      </c>
      <c r="J68" s="48"/>
      <c r="K68" s="48"/>
      <c r="L68" s="48"/>
      <c r="Q68" s="45"/>
    </row>
    <row r="69" spans="1:17" s="42" customFormat="1" ht="12.75" x14ac:dyDescent="0.2">
      <c r="D69" s="46" t="s">
        <v>87</v>
      </c>
      <c r="E69" s="46">
        <f>COUNTIF(N14:N61,"D")</f>
        <v>1</v>
      </c>
      <c r="F69" s="47">
        <f t="shared" si="6"/>
        <v>2.0833333333333332E-2</v>
      </c>
      <c r="J69" s="48"/>
      <c r="K69" s="48"/>
      <c r="L69" s="48"/>
      <c r="Q69" s="45"/>
    </row>
    <row r="70" spans="1:17" s="42" customFormat="1" ht="12.75" x14ac:dyDescent="0.2">
      <c r="D70" s="46" t="s">
        <v>88</v>
      </c>
      <c r="E70" s="46">
        <f>COUNTIF(N14:N61,"E")</f>
        <v>12</v>
      </c>
      <c r="F70" s="47">
        <f t="shared" si="6"/>
        <v>0.25</v>
      </c>
      <c r="J70" s="48"/>
      <c r="K70" s="48"/>
      <c r="L70" s="48"/>
      <c r="Q70" s="45"/>
    </row>
    <row r="71" spans="1:17" s="42" customFormat="1" ht="12.75" x14ac:dyDescent="0.2">
      <c r="D71" s="49" t="s">
        <v>89</v>
      </c>
      <c r="E71" s="46">
        <f>SUM(E64:E70)</f>
        <v>48</v>
      </c>
      <c r="F71" s="47">
        <f t="shared" si="6"/>
        <v>1</v>
      </c>
      <c r="J71" s="48"/>
      <c r="K71" s="48"/>
      <c r="L71" s="48"/>
      <c r="Q71" s="45"/>
    </row>
    <row r="72" spans="1:17" s="50" customFormat="1" ht="21.75" customHeight="1" x14ac:dyDescent="0.2">
      <c r="G72" s="51"/>
      <c r="H72" s="51"/>
      <c r="I72" s="52"/>
      <c r="J72" s="52"/>
      <c r="K72" s="52"/>
      <c r="L72" s="52"/>
      <c r="Q72" s="53"/>
    </row>
    <row r="73" spans="1:17" s="50" customFormat="1" ht="21.75" customHeight="1" x14ac:dyDescent="0.2">
      <c r="G73" s="51"/>
      <c r="H73" s="51"/>
      <c r="I73" s="32" t="s">
        <v>90</v>
      </c>
      <c r="J73" s="52"/>
      <c r="K73" s="52"/>
      <c r="L73" s="52"/>
      <c r="Q73" s="53"/>
    </row>
    <row r="74" spans="1:17" s="32" customFormat="1" ht="12" x14ac:dyDescent="0.2">
      <c r="D74" s="54"/>
      <c r="E74" s="55"/>
      <c r="F74" s="52"/>
      <c r="I74" s="32" t="s">
        <v>91</v>
      </c>
      <c r="Q74" s="56"/>
    </row>
    <row r="75" spans="1:17" s="32" customFormat="1" ht="12" x14ac:dyDescent="0.2">
      <c r="D75" s="54"/>
      <c r="E75" s="55"/>
      <c r="F75" s="52"/>
      <c r="Q75" s="56"/>
    </row>
    <row r="76" spans="1:17" s="32" customFormat="1" ht="12" x14ac:dyDescent="0.2">
      <c r="D76" s="54"/>
      <c r="E76" s="55"/>
      <c r="F76" s="52"/>
      <c r="Q76" s="56"/>
    </row>
    <row r="77" spans="1:17" s="32" customFormat="1" ht="12" x14ac:dyDescent="0.2">
      <c r="Q77" s="56"/>
    </row>
    <row r="78" spans="1:17" s="32" customFormat="1" ht="12" x14ac:dyDescent="0.2">
      <c r="I78" s="32" t="s">
        <v>92</v>
      </c>
      <c r="Q78" s="56"/>
    </row>
    <row r="79" spans="1:17" s="32" customFormat="1" ht="12" x14ac:dyDescent="0.2">
      <c r="Q79" s="56"/>
    </row>
    <row r="80" spans="1:17" s="59" customFormat="1" ht="14.2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</row>
    <row r="81" spans="1:17" s="59" customFormat="1" ht="14.25" customHeight="1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8"/>
    </row>
    <row r="82" spans="1:17" s="59" customFormat="1" ht="14.25" customHeight="1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8"/>
    </row>
    <row r="83" spans="1:17" s="59" customFormat="1" ht="14.25" customHeight="1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8"/>
    </row>
    <row r="84" spans="1:17" s="59" customFormat="1" ht="14.25" customHeight="1" x14ac:dyDescent="0.2">
      <c r="A84" s="57"/>
      <c r="B84" s="57"/>
      <c r="C84" s="57"/>
      <c r="D84" s="57"/>
      <c r="E84" s="57"/>
      <c r="F84" s="57"/>
      <c r="G84" s="57"/>
      <c r="H84" s="57"/>
      <c r="J84" s="57"/>
      <c r="K84" s="57"/>
      <c r="L84" s="57"/>
      <c r="M84" s="57"/>
      <c r="N84" s="57"/>
      <c r="O84" s="57"/>
      <c r="P84" s="57"/>
      <c r="Q84" s="58"/>
    </row>
    <row r="85" spans="1:17" s="59" customFormat="1" ht="14.25" customHeight="1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8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FA56B-D4D8-4743-A715-B69005DD916E}">
  <dimension ref="A1:L32"/>
  <sheetViews>
    <sheetView tabSelected="1" topLeftCell="A13" workbookViewId="0">
      <selection activeCell="G24" sqref="G24"/>
    </sheetView>
  </sheetViews>
  <sheetFormatPr defaultRowHeight="12.75" x14ac:dyDescent="0.2"/>
  <cols>
    <col min="1" max="1" width="4.7109375" customWidth="1"/>
    <col min="2" max="2" width="15.42578125" customWidth="1"/>
    <col min="3" max="3" width="34.7109375" customWidth="1"/>
    <col min="4" max="4" width="11.85546875" customWidth="1"/>
    <col min="5" max="5" width="12.28515625" bestFit="1" customWidth="1"/>
    <col min="6" max="6" width="13.140625" bestFit="1" customWidth="1"/>
    <col min="7" max="7" width="14.140625" bestFit="1" customWidth="1"/>
    <col min="8" max="8" width="12.7109375" customWidth="1"/>
  </cols>
  <sheetData>
    <row r="1" spans="1:12" ht="18.75" customHeight="1" x14ac:dyDescent="0.25">
      <c r="A1" s="145" t="s">
        <v>183</v>
      </c>
      <c r="B1" s="145"/>
      <c r="C1" s="145"/>
      <c r="D1" s="145"/>
      <c r="E1" s="145"/>
      <c r="F1" s="145"/>
      <c r="G1" s="145"/>
      <c r="H1" s="145"/>
      <c r="I1" s="145"/>
      <c r="J1" s="81"/>
      <c r="K1" s="81"/>
      <c r="L1" s="81"/>
    </row>
    <row r="2" spans="1:12" ht="18.7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8.75" customHeight="1" x14ac:dyDescent="0.25">
      <c r="A3" s="148" t="s">
        <v>184</v>
      </c>
      <c r="B3" s="148" t="s">
        <v>185</v>
      </c>
      <c r="C3" s="148" t="s">
        <v>186</v>
      </c>
      <c r="D3" s="148" t="s">
        <v>189</v>
      </c>
      <c r="E3" s="150" t="s">
        <v>182</v>
      </c>
      <c r="F3" s="151"/>
      <c r="G3" s="152"/>
      <c r="H3" s="146" t="s">
        <v>198</v>
      </c>
      <c r="I3" s="148" t="s">
        <v>190</v>
      </c>
      <c r="J3" s="81"/>
      <c r="K3" s="81"/>
      <c r="L3" s="81"/>
    </row>
    <row r="4" spans="1:12" ht="30" customHeight="1" x14ac:dyDescent="0.25">
      <c r="A4" s="149"/>
      <c r="B4" s="149"/>
      <c r="C4" s="149"/>
      <c r="D4" s="149"/>
      <c r="E4" s="127" t="s">
        <v>187</v>
      </c>
      <c r="F4" s="127" t="s">
        <v>188</v>
      </c>
      <c r="G4" s="127" t="s">
        <v>199</v>
      </c>
      <c r="H4" s="147"/>
      <c r="I4" s="149"/>
      <c r="J4" s="81"/>
      <c r="K4" s="81"/>
      <c r="L4" s="81"/>
    </row>
    <row r="5" spans="1:12" ht="18.75" customHeight="1" x14ac:dyDescent="0.25">
      <c r="A5" s="82">
        <v>1</v>
      </c>
      <c r="B5" s="82">
        <v>232400399</v>
      </c>
      <c r="C5" s="83" t="s">
        <v>96</v>
      </c>
      <c r="D5" s="82">
        <v>1</v>
      </c>
      <c r="E5" s="82"/>
      <c r="F5" s="82"/>
      <c r="G5" s="82"/>
      <c r="H5" s="82" t="s">
        <v>197</v>
      </c>
      <c r="I5" s="118">
        <v>0.28999999999999998</v>
      </c>
      <c r="J5" s="81"/>
      <c r="K5" s="81"/>
      <c r="L5" s="81"/>
    </row>
    <row r="6" spans="1:12" ht="18.75" customHeight="1" x14ac:dyDescent="0.25">
      <c r="A6" s="82">
        <v>2</v>
      </c>
      <c r="B6" s="82">
        <v>232400406</v>
      </c>
      <c r="C6" s="83" t="s">
        <v>99</v>
      </c>
      <c r="D6" s="82">
        <v>1</v>
      </c>
      <c r="E6" s="82"/>
      <c r="F6" s="82"/>
      <c r="G6" s="82" t="s">
        <v>197</v>
      </c>
      <c r="H6" s="82"/>
      <c r="I6" s="90"/>
      <c r="J6" s="81"/>
      <c r="K6" s="81"/>
      <c r="L6" s="81"/>
    </row>
    <row r="7" spans="1:12" ht="18.75" customHeight="1" x14ac:dyDescent="0.25">
      <c r="A7" s="82">
        <v>3</v>
      </c>
      <c r="B7" s="82">
        <v>232400408</v>
      </c>
      <c r="C7" s="83" t="s">
        <v>101</v>
      </c>
      <c r="D7" s="82">
        <v>1</v>
      </c>
      <c r="E7" s="82"/>
      <c r="F7" s="82"/>
      <c r="G7" s="82" t="s">
        <v>197</v>
      </c>
      <c r="H7" s="82"/>
      <c r="I7" s="90"/>
      <c r="J7" s="81"/>
      <c r="K7" s="81"/>
      <c r="L7" s="81"/>
    </row>
    <row r="8" spans="1:12" ht="18.75" customHeight="1" x14ac:dyDescent="0.25">
      <c r="A8" s="82">
        <v>4</v>
      </c>
      <c r="B8" s="82">
        <v>232400409</v>
      </c>
      <c r="C8" s="83" t="s">
        <v>102</v>
      </c>
      <c r="D8" s="82">
        <v>1</v>
      </c>
      <c r="E8" s="82"/>
      <c r="F8" s="82"/>
      <c r="G8" s="82" t="s">
        <v>197</v>
      </c>
      <c r="H8" s="82"/>
      <c r="I8" s="90"/>
      <c r="J8" s="81"/>
      <c r="K8" s="81"/>
      <c r="L8" s="81"/>
    </row>
    <row r="9" spans="1:12" ht="18.75" customHeight="1" x14ac:dyDescent="0.25">
      <c r="A9" s="82">
        <v>5</v>
      </c>
      <c r="B9" s="82">
        <v>232400412</v>
      </c>
      <c r="C9" s="83" t="s">
        <v>103</v>
      </c>
      <c r="D9" s="82">
        <v>1</v>
      </c>
      <c r="E9" s="82"/>
      <c r="F9" s="115" t="s">
        <v>197</v>
      </c>
      <c r="G9" s="82"/>
      <c r="H9" s="82"/>
      <c r="I9" s="90"/>
      <c r="J9" s="81"/>
      <c r="K9" s="81"/>
      <c r="L9" s="81"/>
    </row>
    <row r="10" spans="1:12" ht="18.75" customHeight="1" x14ac:dyDescent="0.25">
      <c r="A10" s="82">
        <v>6</v>
      </c>
      <c r="B10" s="82">
        <v>232400413</v>
      </c>
      <c r="C10" s="83" t="s">
        <v>104</v>
      </c>
      <c r="D10" s="82">
        <v>1</v>
      </c>
      <c r="E10" s="82"/>
      <c r="F10" s="82"/>
      <c r="G10" s="82" t="s">
        <v>197</v>
      </c>
      <c r="H10" s="82"/>
      <c r="I10" s="90"/>
      <c r="J10" s="81"/>
      <c r="K10" s="81"/>
      <c r="L10" s="81"/>
    </row>
    <row r="11" spans="1:12" ht="18.75" customHeight="1" x14ac:dyDescent="0.25">
      <c r="A11" s="82">
        <v>7</v>
      </c>
      <c r="B11" s="82">
        <v>232400414</v>
      </c>
      <c r="C11" s="83" t="s">
        <v>105</v>
      </c>
      <c r="D11" s="82">
        <v>1</v>
      </c>
      <c r="E11" s="82"/>
      <c r="F11" s="82"/>
      <c r="G11" s="82"/>
      <c r="H11" s="82" t="s">
        <v>197</v>
      </c>
      <c r="I11" s="119">
        <v>0.42849999999999999</v>
      </c>
      <c r="J11" s="81"/>
      <c r="K11" s="81"/>
      <c r="L11" s="81"/>
    </row>
    <row r="12" spans="1:12" ht="18.75" customHeight="1" x14ac:dyDescent="0.25">
      <c r="A12" s="82">
        <v>8</v>
      </c>
      <c r="B12" s="82">
        <v>232400416</v>
      </c>
      <c r="C12" s="83" t="s">
        <v>107</v>
      </c>
      <c r="D12" s="82">
        <v>1</v>
      </c>
      <c r="E12" s="82"/>
      <c r="F12" s="82"/>
      <c r="G12" s="82"/>
      <c r="H12" s="82" t="s">
        <v>197</v>
      </c>
      <c r="I12" s="119">
        <v>0.57140000000000002</v>
      </c>
      <c r="J12" s="81"/>
      <c r="K12" s="81"/>
      <c r="L12" s="81"/>
    </row>
    <row r="13" spans="1:12" ht="18.75" customHeight="1" x14ac:dyDescent="0.25">
      <c r="A13" s="82">
        <v>9</v>
      </c>
      <c r="B13" s="82">
        <v>232400417</v>
      </c>
      <c r="C13" s="83" t="s">
        <v>108</v>
      </c>
      <c r="D13" s="82">
        <v>1</v>
      </c>
      <c r="E13" s="82"/>
      <c r="F13" s="82"/>
      <c r="G13" s="82"/>
      <c r="H13" s="82" t="s">
        <v>197</v>
      </c>
      <c r="I13" s="119">
        <v>0.35709999999999997</v>
      </c>
      <c r="J13" s="81"/>
      <c r="K13" s="81"/>
      <c r="L13" s="81"/>
    </row>
    <row r="14" spans="1:12" ht="18.75" customHeight="1" x14ac:dyDescent="0.25">
      <c r="A14" s="82">
        <v>11</v>
      </c>
      <c r="B14" s="82">
        <v>232400423</v>
      </c>
      <c r="C14" s="83" t="s">
        <v>112</v>
      </c>
      <c r="D14" s="82">
        <v>1</v>
      </c>
      <c r="E14" s="82"/>
      <c r="F14" s="82"/>
      <c r="G14" s="82" t="s">
        <v>197</v>
      </c>
      <c r="H14" s="82"/>
      <c r="I14" s="90"/>
      <c r="J14" s="81"/>
      <c r="K14" s="81"/>
      <c r="L14" s="81"/>
    </row>
    <row r="15" spans="1:12" ht="18.75" customHeight="1" x14ac:dyDescent="0.25">
      <c r="A15" s="82">
        <v>13</v>
      </c>
      <c r="B15" s="82">
        <v>232400431</v>
      </c>
      <c r="C15" s="83" t="s">
        <v>118</v>
      </c>
      <c r="D15" s="82">
        <v>1</v>
      </c>
      <c r="E15" s="82"/>
      <c r="F15" s="82"/>
      <c r="G15" s="82" t="s">
        <v>197</v>
      </c>
      <c r="H15" s="82"/>
      <c r="I15" s="90"/>
      <c r="J15" s="81"/>
      <c r="K15" s="81"/>
      <c r="L15" s="81"/>
    </row>
    <row r="16" spans="1:12" ht="18.75" customHeight="1" x14ac:dyDescent="0.25">
      <c r="A16" s="82">
        <v>14</v>
      </c>
      <c r="B16" s="82">
        <v>232400432</v>
      </c>
      <c r="C16" s="116" t="s">
        <v>119</v>
      </c>
      <c r="D16" s="82">
        <v>1</v>
      </c>
      <c r="E16" s="82"/>
      <c r="F16" s="82"/>
      <c r="G16" s="82"/>
      <c r="H16" s="82" t="s">
        <v>197</v>
      </c>
      <c r="I16" s="117">
        <v>0.64280000000000004</v>
      </c>
      <c r="J16" s="81"/>
      <c r="K16" s="81"/>
      <c r="L16" s="81"/>
    </row>
    <row r="17" spans="1:9" ht="18.75" customHeight="1" x14ac:dyDescent="0.25">
      <c r="A17" s="82">
        <v>15</v>
      </c>
      <c r="B17" s="82">
        <v>232400436</v>
      </c>
      <c r="C17" s="116" t="s">
        <v>121</v>
      </c>
      <c r="D17" s="82">
        <v>1</v>
      </c>
      <c r="E17" s="82"/>
      <c r="F17" s="82"/>
      <c r="G17" s="82" t="s">
        <v>197</v>
      </c>
      <c r="H17" s="82"/>
      <c r="I17" s="82"/>
    </row>
    <row r="18" spans="1:9" ht="18.75" customHeight="1" x14ac:dyDescent="0.25">
      <c r="A18" s="82">
        <v>16</v>
      </c>
      <c r="B18" s="82">
        <v>232400437</v>
      </c>
      <c r="C18" s="116" t="s">
        <v>122</v>
      </c>
      <c r="D18" s="82">
        <v>1</v>
      </c>
      <c r="E18" s="82"/>
      <c r="F18" s="82"/>
      <c r="G18" s="82"/>
      <c r="H18" s="82" t="s">
        <v>197</v>
      </c>
      <c r="I18" s="82">
        <v>64.284999999999997</v>
      </c>
    </row>
    <row r="19" spans="1:9" ht="18.75" customHeight="1" x14ac:dyDescent="0.25">
      <c r="A19" s="82">
        <v>17</v>
      </c>
      <c r="B19" s="82">
        <v>232400440</v>
      </c>
      <c r="C19" s="116" t="s">
        <v>124</v>
      </c>
      <c r="D19" s="82">
        <v>1</v>
      </c>
      <c r="E19" s="82"/>
      <c r="F19" s="82"/>
      <c r="G19" s="82" t="s">
        <v>197</v>
      </c>
      <c r="H19" s="82"/>
      <c r="I19" s="82"/>
    </row>
    <row r="20" spans="1:9" ht="18.75" customHeight="1" x14ac:dyDescent="0.25">
      <c r="A20" s="82">
        <v>18</v>
      </c>
      <c r="B20" s="82">
        <v>232400442</v>
      </c>
      <c r="C20" s="116" t="s">
        <v>153</v>
      </c>
      <c r="D20" s="82">
        <v>1</v>
      </c>
      <c r="E20" s="82" t="s">
        <v>197</v>
      </c>
      <c r="F20" s="82"/>
      <c r="G20" s="82"/>
      <c r="H20" s="82"/>
      <c r="I20" s="82"/>
    </row>
    <row r="21" spans="1:9" ht="18.75" customHeight="1" x14ac:dyDescent="0.25">
      <c r="A21" s="82">
        <v>19</v>
      </c>
      <c r="B21" s="82">
        <v>232400447</v>
      </c>
      <c r="C21" s="116" t="s">
        <v>155</v>
      </c>
      <c r="D21" s="82">
        <v>1</v>
      </c>
      <c r="E21" s="82"/>
      <c r="F21" s="82"/>
      <c r="G21" s="82" t="s">
        <v>197</v>
      </c>
      <c r="H21" s="82"/>
      <c r="I21" s="82"/>
    </row>
    <row r="22" spans="1:9" ht="18.75" customHeight="1" x14ac:dyDescent="0.25">
      <c r="A22" s="82">
        <v>20</v>
      </c>
      <c r="B22" s="82">
        <v>232400455</v>
      </c>
      <c r="C22" s="116" t="s">
        <v>158</v>
      </c>
      <c r="D22" s="82">
        <v>1</v>
      </c>
      <c r="E22" s="82"/>
      <c r="F22" s="82"/>
      <c r="G22" s="82" t="s">
        <v>197</v>
      </c>
      <c r="H22" s="82"/>
      <c r="I22" s="82"/>
    </row>
    <row r="23" spans="1:9" ht="18.75" customHeight="1" x14ac:dyDescent="0.25">
      <c r="A23" s="82">
        <v>21</v>
      </c>
      <c r="B23" s="82">
        <v>232400398</v>
      </c>
      <c r="C23" s="116" t="s">
        <v>159</v>
      </c>
      <c r="D23" s="82">
        <v>1</v>
      </c>
      <c r="E23" s="82"/>
      <c r="F23" s="82"/>
      <c r="G23" s="82"/>
      <c r="H23" s="82"/>
      <c r="I23" s="82"/>
    </row>
    <row r="24" spans="1:9" ht="18.75" customHeight="1" x14ac:dyDescent="0.25">
      <c r="A24" s="82">
        <v>22</v>
      </c>
      <c r="B24" s="82">
        <v>232400458</v>
      </c>
      <c r="C24" s="116" t="s">
        <v>160</v>
      </c>
      <c r="D24" s="82">
        <v>1</v>
      </c>
      <c r="E24" s="82"/>
      <c r="F24" s="82"/>
      <c r="G24" s="82"/>
      <c r="H24" s="82"/>
      <c r="I24" s="82"/>
    </row>
    <row r="25" spans="1:9" ht="18.75" customHeight="1" x14ac:dyDescent="0.25">
      <c r="A25" s="82">
        <v>23</v>
      </c>
      <c r="B25" s="82">
        <v>232400466</v>
      </c>
      <c r="C25" s="116" t="s">
        <v>165</v>
      </c>
      <c r="D25" s="82">
        <v>1</v>
      </c>
      <c r="E25" s="82"/>
      <c r="F25" s="82"/>
      <c r="G25" s="82" t="s">
        <v>197</v>
      </c>
      <c r="H25" s="82"/>
      <c r="I25" s="82"/>
    </row>
    <row r="26" spans="1:9" ht="18.75" customHeight="1" x14ac:dyDescent="0.2">
      <c r="A26" s="82">
        <v>24</v>
      </c>
      <c r="B26" s="82">
        <v>232400468</v>
      </c>
      <c r="C26" s="83" t="s">
        <v>166</v>
      </c>
      <c r="D26" s="82">
        <v>1</v>
      </c>
      <c r="E26" s="82"/>
      <c r="F26" s="82"/>
      <c r="G26" s="82" t="s">
        <v>197</v>
      </c>
      <c r="H26" s="82"/>
      <c r="I26" s="82"/>
    </row>
    <row r="27" spans="1:9" ht="18.75" customHeight="1" x14ac:dyDescent="0.2">
      <c r="A27" s="82">
        <v>25</v>
      </c>
      <c r="B27" s="82">
        <v>232400470</v>
      </c>
      <c r="C27" s="83" t="s">
        <v>167</v>
      </c>
      <c r="D27" s="82">
        <v>1</v>
      </c>
      <c r="E27" s="82"/>
      <c r="F27" s="82"/>
      <c r="G27" s="82" t="s">
        <v>197</v>
      </c>
      <c r="H27" s="82"/>
      <c r="I27" s="82"/>
    </row>
    <row r="28" spans="1:9" ht="18.75" customHeight="1" x14ac:dyDescent="0.2">
      <c r="A28" s="82">
        <v>26</v>
      </c>
      <c r="B28" s="82">
        <v>232400471</v>
      </c>
      <c r="C28" s="83" t="s">
        <v>168</v>
      </c>
      <c r="D28" s="82">
        <v>1</v>
      </c>
      <c r="E28" s="82"/>
      <c r="F28" s="82"/>
      <c r="G28" s="82" t="s">
        <v>197</v>
      </c>
      <c r="H28" s="82"/>
      <c r="I28" s="82"/>
    </row>
    <row r="29" spans="1:9" ht="18.75" customHeight="1" x14ac:dyDescent="0.2">
      <c r="A29" s="82">
        <v>27</v>
      </c>
      <c r="B29" s="82">
        <v>232400473</v>
      </c>
      <c r="C29" s="83" t="s">
        <v>169</v>
      </c>
      <c r="D29" s="82">
        <v>1</v>
      </c>
      <c r="E29" s="82" t="s">
        <v>197</v>
      </c>
      <c r="F29" s="82"/>
      <c r="G29" s="82"/>
      <c r="H29" s="82"/>
      <c r="I29" s="82"/>
    </row>
    <row r="30" spans="1:9" ht="18.75" customHeight="1" x14ac:dyDescent="0.2">
      <c r="A30" s="82">
        <v>28</v>
      </c>
      <c r="B30" s="82">
        <v>232400401</v>
      </c>
      <c r="C30" s="83" t="s">
        <v>170</v>
      </c>
      <c r="D30" s="82">
        <v>1</v>
      </c>
      <c r="E30" s="82"/>
      <c r="F30" s="82"/>
      <c r="G30" s="82" t="s">
        <v>197</v>
      </c>
      <c r="H30" s="82"/>
      <c r="I30" s="82"/>
    </row>
    <row r="31" spans="1:9" ht="18.75" customHeight="1" x14ac:dyDescent="0.2">
      <c r="A31" s="82">
        <v>29</v>
      </c>
      <c r="B31" s="82">
        <v>232400480</v>
      </c>
      <c r="C31" s="83" t="s">
        <v>173</v>
      </c>
      <c r="D31" s="82">
        <v>1</v>
      </c>
      <c r="E31" s="82"/>
      <c r="F31" s="82"/>
      <c r="G31" s="82" t="s">
        <v>197</v>
      </c>
      <c r="H31" s="82"/>
      <c r="I31" s="82"/>
    </row>
    <row r="32" spans="1:9" ht="18.75" customHeight="1" x14ac:dyDescent="0.2">
      <c r="A32" s="82">
        <v>30</v>
      </c>
      <c r="B32" s="82">
        <v>232400482</v>
      </c>
      <c r="C32" s="83" t="s">
        <v>174</v>
      </c>
      <c r="D32" s="82">
        <v>1</v>
      </c>
      <c r="E32" s="82"/>
      <c r="F32" s="82"/>
      <c r="G32" s="82" t="s">
        <v>197</v>
      </c>
      <c r="H32" s="82"/>
      <c r="I32" s="82"/>
    </row>
  </sheetData>
  <mergeCells count="8">
    <mergeCell ref="A1:I1"/>
    <mergeCell ref="H3:H4"/>
    <mergeCell ref="I3:I4"/>
    <mergeCell ref="A3:A4"/>
    <mergeCell ref="B3:B4"/>
    <mergeCell ref="C3:C4"/>
    <mergeCell ref="E3:G3"/>
    <mergeCell ref="D3:D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F3C0-59B2-48D4-9026-B07774F86993}">
  <dimension ref="A1:L17"/>
  <sheetViews>
    <sheetView workbookViewId="0">
      <selection activeCell="A3" sqref="A3:I4"/>
    </sheetView>
  </sheetViews>
  <sheetFormatPr defaultRowHeight="12.75" x14ac:dyDescent="0.2"/>
  <cols>
    <col min="1" max="1" width="4.7109375" customWidth="1"/>
    <col min="2" max="2" width="15.42578125" customWidth="1"/>
    <col min="3" max="3" width="34.7109375" customWidth="1"/>
    <col min="4" max="4" width="11.85546875" customWidth="1"/>
    <col min="5" max="5" width="12.28515625" bestFit="1" customWidth="1"/>
    <col min="6" max="6" width="13.140625" bestFit="1" customWidth="1"/>
    <col min="7" max="7" width="14.140625" bestFit="1" customWidth="1"/>
    <col min="8" max="8" width="12.7109375" customWidth="1"/>
  </cols>
  <sheetData>
    <row r="1" spans="1:12" ht="18.75" customHeight="1" x14ac:dyDescent="0.25">
      <c r="A1" s="145" t="s">
        <v>183</v>
      </c>
      <c r="B1" s="145"/>
      <c r="C1" s="145"/>
      <c r="D1" s="145"/>
      <c r="E1" s="145"/>
      <c r="F1" s="145"/>
      <c r="G1" s="145"/>
      <c r="H1" s="145"/>
      <c r="I1" s="145"/>
      <c r="J1" s="81"/>
      <c r="K1" s="81"/>
      <c r="L1" s="81"/>
    </row>
    <row r="2" spans="1:12" ht="18.7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8.75" customHeight="1" x14ac:dyDescent="0.25">
      <c r="A3" s="148" t="s">
        <v>184</v>
      </c>
      <c r="B3" s="148" t="s">
        <v>185</v>
      </c>
      <c r="C3" s="148" t="s">
        <v>186</v>
      </c>
      <c r="D3" s="148" t="s">
        <v>189</v>
      </c>
      <c r="E3" s="150" t="s">
        <v>182</v>
      </c>
      <c r="F3" s="151"/>
      <c r="G3" s="152"/>
      <c r="H3" s="146" t="s">
        <v>198</v>
      </c>
      <c r="I3" s="148" t="s">
        <v>190</v>
      </c>
      <c r="J3" s="81"/>
      <c r="K3" s="81"/>
      <c r="L3" s="81"/>
    </row>
    <row r="4" spans="1:12" ht="30" customHeight="1" x14ac:dyDescent="0.25">
      <c r="A4" s="149"/>
      <c r="B4" s="149"/>
      <c r="C4" s="149"/>
      <c r="D4" s="149"/>
      <c r="E4" s="127" t="s">
        <v>187</v>
      </c>
      <c r="F4" s="127" t="s">
        <v>188</v>
      </c>
      <c r="G4" s="127" t="s">
        <v>199</v>
      </c>
      <c r="H4" s="147"/>
      <c r="I4" s="149"/>
      <c r="J4" s="81"/>
      <c r="K4" s="81"/>
      <c r="L4" s="81"/>
    </row>
    <row r="5" spans="1:12" ht="18.75" customHeight="1" x14ac:dyDescent="0.25">
      <c r="A5" s="82">
        <v>1</v>
      </c>
      <c r="B5" s="82">
        <v>232400418</v>
      </c>
      <c r="C5" s="83" t="s">
        <v>129</v>
      </c>
      <c r="D5" s="82">
        <v>2</v>
      </c>
      <c r="E5" s="82"/>
      <c r="F5" s="82"/>
      <c r="G5" s="115" t="s">
        <v>197</v>
      </c>
      <c r="H5" s="82"/>
      <c r="I5" s="118"/>
      <c r="J5" s="81"/>
      <c r="K5" s="81"/>
      <c r="L5" s="81"/>
    </row>
    <row r="6" spans="1:12" ht="18.75" customHeight="1" x14ac:dyDescent="0.25">
      <c r="A6" s="82">
        <v>2</v>
      </c>
      <c r="B6" s="82">
        <v>232400484</v>
      </c>
      <c r="C6" s="83" t="s">
        <v>132</v>
      </c>
      <c r="D6" s="82">
        <v>2</v>
      </c>
      <c r="E6" s="82"/>
      <c r="F6" s="82"/>
      <c r="G6" s="115" t="s">
        <v>197</v>
      </c>
      <c r="H6" s="82"/>
      <c r="I6" s="90"/>
      <c r="J6" s="81"/>
      <c r="K6" s="81"/>
      <c r="L6" s="81"/>
    </row>
    <row r="7" spans="1:12" ht="18.75" customHeight="1" x14ac:dyDescent="0.25">
      <c r="A7" s="82">
        <v>3</v>
      </c>
      <c r="B7" s="82">
        <v>232400483</v>
      </c>
      <c r="C7" s="83" t="s">
        <v>134</v>
      </c>
      <c r="D7" s="82">
        <v>2</v>
      </c>
      <c r="E7" s="82"/>
      <c r="F7" s="82"/>
      <c r="G7" s="115" t="s">
        <v>197</v>
      </c>
      <c r="H7" s="82"/>
      <c r="I7" s="90"/>
      <c r="J7" s="81"/>
      <c r="K7" s="81"/>
      <c r="L7" s="81"/>
    </row>
    <row r="8" spans="1:12" ht="18.75" customHeight="1" x14ac:dyDescent="0.25">
      <c r="A8" s="82">
        <v>4</v>
      </c>
      <c r="B8" s="82">
        <v>232400434</v>
      </c>
      <c r="C8" s="83" t="s">
        <v>120</v>
      </c>
      <c r="D8" s="82">
        <v>2</v>
      </c>
      <c r="E8" s="82"/>
      <c r="F8" s="82"/>
      <c r="G8" s="115" t="s">
        <v>197</v>
      </c>
      <c r="H8" s="82"/>
      <c r="I8" s="90"/>
      <c r="J8" s="81"/>
      <c r="K8" s="81"/>
      <c r="L8" s="81"/>
    </row>
    <row r="9" spans="1:12" ht="18.75" customHeight="1" x14ac:dyDescent="0.25">
      <c r="A9" s="82">
        <v>5</v>
      </c>
      <c r="B9" s="82">
        <v>232400439</v>
      </c>
      <c r="C9" s="83" t="s">
        <v>135</v>
      </c>
      <c r="D9" s="82">
        <v>2</v>
      </c>
      <c r="E9" s="82"/>
      <c r="F9" s="115"/>
      <c r="G9" s="115" t="s">
        <v>197</v>
      </c>
      <c r="H9" s="82"/>
      <c r="I9" s="90"/>
      <c r="J9" s="81"/>
      <c r="K9" s="81"/>
      <c r="L9" s="81"/>
    </row>
    <row r="10" spans="1:12" ht="18.75" customHeight="1" x14ac:dyDescent="0.25">
      <c r="A10" s="82">
        <v>6</v>
      </c>
      <c r="B10" s="82">
        <v>232400444</v>
      </c>
      <c r="C10" s="83" t="s">
        <v>136</v>
      </c>
      <c r="D10" s="82">
        <v>2</v>
      </c>
      <c r="E10" s="82"/>
      <c r="F10" s="82"/>
      <c r="G10" s="115" t="s">
        <v>197</v>
      </c>
      <c r="H10" s="82"/>
      <c r="I10" s="90"/>
      <c r="J10" s="81"/>
      <c r="K10" s="81"/>
      <c r="L10" s="81"/>
    </row>
    <row r="11" spans="1:12" ht="18.75" customHeight="1" x14ac:dyDescent="0.25">
      <c r="A11" s="82">
        <v>7</v>
      </c>
      <c r="B11" s="82">
        <v>232400448</v>
      </c>
      <c r="C11" s="83" t="s">
        <v>137</v>
      </c>
      <c r="D11" s="82">
        <v>2</v>
      </c>
      <c r="E11" s="82"/>
      <c r="F11" s="82"/>
      <c r="G11" s="115" t="s">
        <v>197</v>
      </c>
      <c r="H11" s="82"/>
      <c r="I11" s="119"/>
      <c r="J11" s="81"/>
      <c r="K11" s="81"/>
      <c r="L11" s="81"/>
    </row>
    <row r="12" spans="1:12" ht="18.75" customHeight="1" x14ac:dyDescent="0.25">
      <c r="A12" s="82">
        <v>8</v>
      </c>
      <c r="B12" s="82">
        <v>232400485</v>
      </c>
      <c r="C12" s="83" t="s">
        <v>140</v>
      </c>
      <c r="D12" s="82">
        <v>2</v>
      </c>
      <c r="E12" s="82"/>
      <c r="F12" s="82"/>
      <c r="G12" s="115" t="s">
        <v>197</v>
      </c>
      <c r="H12" s="82"/>
      <c r="I12" s="119"/>
      <c r="J12" s="81"/>
      <c r="K12" s="81"/>
      <c r="L12" s="81"/>
    </row>
    <row r="13" spans="1:12" ht="18.75" customHeight="1" x14ac:dyDescent="0.25">
      <c r="A13" s="82">
        <v>9</v>
      </c>
      <c r="B13" s="82">
        <v>232400457</v>
      </c>
      <c r="C13" s="83" t="s">
        <v>146</v>
      </c>
      <c r="D13" s="82">
        <v>2</v>
      </c>
      <c r="E13" s="82"/>
      <c r="F13" s="82"/>
      <c r="G13" s="115" t="s">
        <v>197</v>
      </c>
      <c r="H13" s="82"/>
      <c r="I13" s="119"/>
      <c r="J13" s="81"/>
      <c r="K13" s="81"/>
      <c r="L13" s="81"/>
    </row>
    <row r="14" spans="1:12" ht="18.75" customHeight="1" x14ac:dyDescent="0.25">
      <c r="A14" s="82">
        <v>10</v>
      </c>
      <c r="B14" s="82">
        <v>232400465</v>
      </c>
      <c r="C14" s="83" t="s">
        <v>149</v>
      </c>
      <c r="D14" s="82">
        <v>2</v>
      </c>
      <c r="E14" s="82"/>
      <c r="F14" s="82"/>
      <c r="G14" s="115" t="s">
        <v>197</v>
      </c>
      <c r="H14" s="82"/>
      <c r="I14" s="90"/>
      <c r="J14" s="81"/>
      <c r="K14" s="81"/>
      <c r="L14" s="81"/>
    </row>
    <row r="15" spans="1:12" ht="18.75" customHeight="1" x14ac:dyDescent="0.25">
      <c r="A15" s="82">
        <v>11</v>
      </c>
      <c r="B15" s="82">
        <v>232400467</v>
      </c>
      <c r="C15" s="83" t="s">
        <v>150</v>
      </c>
      <c r="D15" s="82">
        <v>2</v>
      </c>
      <c r="E15" s="82"/>
      <c r="F15" s="82"/>
      <c r="G15" s="115" t="s">
        <v>197</v>
      </c>
      <c r="H15" s="82"/>
      <c r="I15" s="90"/>
      <c r="J15" s="81"/>
      <c r="K15" s="81"/>
      <c r="L15" s="81"/>
    </row>
    <row r="16" spans="1:12" ht="18.75" customHeight="1" x14ac:dyDescent="0.25">
      <c r="A16" s="82">
        <v>12</v>
      </c>
      <c r="B16" s="82">
        <v>232400469</v>
      </c>
      <c r="C16" s="83" t="s">
        <v>151</v>
      </c>
      <c r="D16" s="82">
        <v>2</v>
      </c>
      <c r="E16" s="82"/>
      <c r="F16" s="82"/>
      <c r="G16" s="115" t="s">
        <v>197</v>
      </c>
      <c r="H16" s="82"/>
      <c r="I16" s="90"/>
      <c r="J16" s="81"/>
      <c r="K16" s="81"/>
      <c r="L16" s="81"/>
    </row>
    <row r="17" spans="1:12" ht="18.75" customHeight="1" x14ac:dyDescent="0.25">
      <c r="A17" s="82">
        <v>14</v>
      </c>
      <c r="B17" s="82">
        <v>232400479</v>
      </c>
      <c r="C17" s="116" t="s">
        <v>178</v>
      </c>
      <c r="D17" s="82">
        <v>2</v>
      </c>
      <c r="E17" s="116"/>
      <c r="F17" s="116"/>
      <c r="G17" s="115" t="s">
        <v>197</v>
      </c>
      <c r="H17" s="82"/>
      <c r="I17" s="117"/>
      <c r="J17" s="81"/>
      <c r="K17" s="81"/>
      <c r="L17" s="81"/>
    </row>
  </sheetData>
  <mergeCells count="8">
    <mergeCell ref="H3:H4"/>
    <mergeCell ref="I3:I4"/>
    <mergeCell ref="A1:I1"/>
    <mergeCell ref="A3:A4"/>
    <mergeCell ref="B3:B4"/>
    <mergeCell ref="C3:C4"/>
    <mergeCell ref="D3:D4"/>
    <mergeCell ref="E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Kls 01 (1)</vt:lpstr>
      <vt:lpstr>Kls 01 (2)</vt:lpstr>
      <vt:lpstr>Kls 02</vt:lpstr>
      <vt:lpstr>Remedial 01</vt:lpstr>
      <vt:lpstr>Remedial 02</vt:lpstr>
      <vt:lpstr>'Kls 01 (1)'!Print_Titles</vt:lpstr>
      <vt:lpstr>'Kls 01 (2)'!Print_Titles</vt:lpstr>
      <vt:lpstr>'Kls 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Laelatul Badriah</dc:creator>
  <cp:lastModifiedBy>HP</cp:lastModifiedBy>
  <dcterms:created xsi:type="dcterms:W3CDTF">2024-05-22T03:02:35Z</dcterms:created>
  <dcterms:modified xsi:type="dcterms:W3CDTF">2024-08-08T09:02:28Z</dcterms:modified>
</cp:coreProperties>
</file>