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KU\Nilai Akhir\NA 2023 2\"/>
    </mc:Choice>
  </mc:AlternateContent>
  <xr:revisionPtr revIDLastSave="0" documentId="13_ncr:1_{3D50CE57-C6A8-414A-9129-013FAA432FC9}" xr6:coauthVersionLast="45" xr6:coauthVersionMax="45" xr10:uidLastSave="{00000000-0000-0000-0000-000000000000}"/>
  <bookViews>
    <workbookView xWindow="0" yWindow="0" windowWidth="20475" windowHeight="10800" xr2:uid="{00000000-000D-0000-FFFF-FFFF00000000}"/>
  </bookViews>
  <sheets>
    <sheet name="Kls 01" sheetId="1" r:id="rId1"/>
    <sheet name="Sheet1" sheetId="2" r:id="rId2"/>
  </sheets>
  <definedNames>
    <definedName name="_xlnm._FilterDatabase" localSheetId="0" hidden="1">'Kls 01'!$A$13:$Q$54</definedName>
    <definedName name="_xlnm.Print_Titles" localSheetId="0">'Kls 01'!$11:$13</definedName>
  </definedNames>
  <calcPr calcId="191029"/>
</workbook>
</file>

<file path=xl/calcChain.xml><?xml version="1.0" encoding="utf-8"?>
<calcChain xmlns="http://schemas.openxmlformats.org/spreadsheetml/2006/main">
  <c r="M13" i="1" l="1"/>
  <c r="Q30" i="1" s="1"/>
  <c r="L30" i="1" s="1"/>
  <c r="M30" i="1" s="1"/>
  <c r="N30" i="1" s="1"/>
  <c r="Q23" i="1" l="1"/>
  <c r="L23" i="1" s="1"/>
  <c r="M23" i="1" s="1"/>
  <c r="N23" i="1" s="1"/>
  <c r="Q24" i="1"/>
  <c r="L24" i="1" s="1"/>
  <c r="M24" i="1" s="1"/>
  <c r="N24" i="1" s="1"/>
  <c r="Q25" i="1"/>
  <c r="L25" i="1" s="1"/>
  <c r="M25" i="1" s="1"/>
  <c r="N25" i="1" s="1"/>
  <c r="Q26" i="1"/>
  <c r="L26" i="1" s="1"/>
  <c r="M26" i="1" s="1"/>
  <c r="N26" i="1" s="1"/>
  <c r="Q27" i="1"/>
  <c r="L27" i="1" s="1"/>
  <c r="M27" i="1" s="1"/>
  <c r="N27" i="1" s="1"/>
  <c r="Q28" i="1"/>
  <c r="L28" i="1" s="1"/>
  <c r="M28" i="1" s="1"/>
  <c r="N28" i="1" s="1"/>
  <c r="Q29" i="1"/>
  <c r="L29" i="1" s="1"/>
  <c r="M29" i="1" s="1"/>
  <c r="N29" i="1" s="1"/>
  <c r="Q61" i="1"/>
  <c r="L61" i="1" s="1"/>
  <c r="M61" i="1" s="1"/>
  <c r="N61" i="1" s="1"/>
  <c r="Q60" i="1"/>
  <c r="L60" i="1" s="1"/>
  <c r="M60" i="1" s="1"/>
  <c r="N60" i="1" s="1"/>
  <c r="Q59" i="1"/>
  <c r="L59" i="1" s="1"/>
  <c r="M59" i="1" s="1"/>
  <c r="N59" i="1" s="1"/>
  <c r="Q58" i="1"/>
  <c r="L58" i="1" s="1"/>
  <c r="M58" i="1" s="1"/>
  <c r="N58" i="1" s="1"/>
  <c r="Q57" i="1"/>
  <c r="L57" i="1" s="1"/>
  <c r="M57" i="1" s="1"/>
  <c r="N57" i="1" s="1"/>
  <c r="Q56" i="1"/>
  <c r="L56" i="1" s="1"/>
  <c r="M56" i="1" s="1"/>
  <c r="N56" i="1" s="1"/>
  <c r="Q55" i="1"/>
  <c r="L55" i="1" s="1"/>
  <c r="M55" i="1" s="1"/>
  <c r="N55" i="1" s="1"/>
  <c r="Q54" i="1"/>
  <c r="L54" i="1" s="1"/>
  <c r="M54" i="1" s="1"/>
  <c r="N54" i="1" s="1"/>
  <c r="Q53" i="1"/>
  <c r="L53" i="1" s="1"/>
  <c r="M53" i="1" s="1"/>
  <c r="N53" i="1" s="1"/>
  <c r="Q52" i="1"/>
  <c r="L52" i="1" s="1"/>
  <c r="M52" i="1" s="1"/>
  <c r="N52" i="1" s="1"/>
  <c r="Q51" i="1"/>
  <c r="L51" i="1" s="1"/>
  <c r="M51" i="1" s="1"/>
  <c r="N51" i="1" s="1"/>
  <c r="Q50" i="1"/>
  <c r="L50" i="1" s="1"/>
  <c r="M50" i="1" s="1"/>
  <c r="N50" i="1" s="1"/>
  <c r="Q49" i="1"/>
  <c r="L49" i="1" s="1"/>
  <c r="M49" i="1" s="1"/>
  <c r="N49" i="1" s="1"/>
  <c r="Q48" i="1"/>
  <c r="L48" i="1" s="1"/>
  <c r="M48" i="1" s="1"/>
  <c r="N48" i="1" s="1"/>
  <c r="Q47" i="1"/>
  <c r="L47" i="1" s="1"/>
  <c r="M47" i="1" s="1"/>
  <c r="N47" i="1" s="1"/>
  <c r="Q46" i="1"/>
  <c r="L46" i="1" s="1"/>
  <c r="M46" i="1" s="1"/>
  <c r="N46" i="1" s="1"/>
  <c r="Q45" i="1"/>
  <c r="L45" i="1" s="1"/>
  <c r="M45" i="1" s="1"/>
  <c r="N45" i="1" s="1"/>
  <c r="Q44" i="1"/>
  <c r="L44" i="1" s="1"/>
  <c r="M44" i="1" s="1"/>
  <c r="N44" i="1" s="1"/>
  <c r="Q43" i="1"/>
  <c r="L43" i="1" s="1"/>
  <c r="M43" i="1" s="1"/>
  <c r="N43" i="1" s="1"/>
  <c r="Q42" i="1"/>
  <c r="L42" i="1" s="1"/>
  <c r="M42" i="1" s="1"/>
  <c r="N42" i="1" s="1"/>
  <c r="Q41" i="1"/>
  <c r="L41" i="1" s="1"/>
  <c r="M41" i="1" s="1"/>
  <c r="N41" i="1" s="1"/>
  <c r="Q40" i="1"/>
  <c r="L40" i="1" s="1"/>
  <c r="M40" i="1" s="1"/>
  <c r="N40" i="1" s="1"/>
  <c r="Q39" i="1"/>
  <c r="L39" i="1" s="1"/>
  <c r="M39" i="1" s="1"/>
  <c r="N39" i="1" s="1"/>
  <c r="Q38" i="1"/>
  <c r="L38" i="1" s="1"/>
  <c r="M38" i="1" s="1"/>
  <c r="N38" i="1" s="1"/>
  <c r="Q37" i="1"/>
  <c r="L37" i="1" s="1"/>
  <c r="M37" i="1" s="1"/>
  <c r="N37" i="1" s="1"/>
  <c r="Q36" i="1"/>
  <c r="L36" i="1" s="1"/>
  <c r="M36" i="1" s="1"/>
  <c r="N36" i="1" s="1"/>
  <c r="Q35" i="1"/>
  <c r="L35" i="1" s="1"/>
  <c r="M35" i="1" s="1"/>
  <c r="N35" i="1" s="1"/>
  <c r="Q34" i="1"/>
  <c r="L34" i="1" s="1"/>
  <c r="M34" i="1" s="1"/>
  <c r="N34" i="1" s="1"/>
  <c r="Q33" i="1"/>
  <c r="L33" i="1" s="1"/>
  <c r="M33" i="1" s="1"/>
  <c r="N33" i="1" s="1"/>
  <c r="Q32" i="1"/>
  <c r="L32" i="1" s="1"/>
  <c r="M32" i="1" s="1"/>
  <c r="N32" i="1" s="1"/>
  <c r="Q31" i="1"/>
  <c r="L31" i="1" s="1"/>
  <c r="M31" i="1" s="1"/>
  <c r="N31" i="1" s="1"/>
  <c r="Q14" i="1"/>
  <c r="L14" i="1" s="1"/>
  <c r="M14" i="1" s="1"/>
  <c r="N14" i="1" s="1"/>
  <c r="Q15" i="1"/>
  <c r="L15" i="1" s="1"/>
  <c r="M15" i="1" s="1"/>
  <c r="N15" i="1" s="1"/>
  <c r="Q16" i="1"/>
  <c r="L16" i="1" s="1"/>
  <c r="M16" i="1" s="1"/>
  <c r="N16" i="1" s="1"/>
  <c r="Q17" i="1"/>
  <c r="L17" i="1" s="1"/>
  <c r="M17" i="1" s="1"/>
  <c r="N17" i="1" s="1"/>
  <c r="Q18" i="1"/>
  <c r="L18" i="1" s="1"/>
  <c r="M18" i="1" s="1"/>
  <c r="N18" i="1" s="1"/>
  <c r="Q19" i="1"/>
  <c r="L19" i="1" s="1"/>
  <c r="M19" i="1" s="1"/>
  <c r="N19" i="1" s="1"/>
  <c r="Q20" i="1"/>
  <c r="L20" i="1" s="1"/>
  <c r="M20" i="1" s="1"/>
  <c r="N20" i="1" s="1"/>
  <c r="Q21" i="1"/>
  <c r="L21" i="1" s="1"/>
  <c r="M21" i="1" s="1"/>
  <c r="N21" i="1" s="1"/>
  <c r="Q22" i="1"/>
  <c r="L22" i="1" s="1"/>
  <c r="M22" i="1" s="1"/>
  <c r="N22" i="1" s="1"/>
  <c r="E64" i="1" l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F64" i="1" l="1"/>
  <c r="E71" i="1"/>
  <c r="F7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Laelatul Badriah</author>
  </authors>
  <commentList>
    <comment ref="A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Menyesuiakan penilaian yang dipakai di RPSnya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<sst xmlns="http://schemas.openxmlformats.org/spreadsheetml/2006/main" count="183" uniqueCount="128">
  <si>
    <t>DAFTAR NILAI PRAKTIKUM MAHASISWA</t>
  </si>
  <si>
    <t>Tahun Ajaran</t>
  </si>
  <si>
    <t>:</t>
  </si>
  <si>
    <t>Semester</t>
  </si>
  <si>
    <t>6</t>
  </si>
  <si>
    <t>Jenjang Studi</t>
  </si>
  <si>
    <t>S1</t>
  </si>
  <si>
    <t>Program Studi</t>
  </si>
  <si>
    <t>Kelas Kuliah</t>
  </si>
  <si>
    <t>Kode MK</t>
  </si>
  <si>
    <t>Mata Kuliah</t>
  </si>
  <si>
    <t>No.</t>
  </si>
  <si>
    <t>NIM</t>
  </si>
  <si>
    <t>K</t>
  </si>
  <si>
    <t>Nama Mahasiswa</t>
  </si>
  <si>
    <t>ASPEK PENILAIAN</t>
  </si>
  <si>
    <t>UAS / REMIDI</t>
  </si>
  <si>
    <t>Nilai ANGKA / ESBED</t>
  </si>
  <si>
    <t>HADIR</t>
  </si>
  <si>
    <t>HARIAN</t>
  </si>
  <si>
    <t>TUGAS</t>
  </si>
  <si>
    <t>PRAKTIKUM</t>
  </si>
  <si>
    <t>MID</t>
  </si>
  <si>
    <t>UAS</t>
  </si>
  <si>
    <t>REMIDI</t>
  </si>
  <si>
    <t>TOTAL</t>
  </si>
  <si>
    <t>NILAI AKHIR</t>
  </si>
  <si>
    <t>BOBOT NILAI</t>
  </si>
  <si>
    <t>PERSENTASE BOBOT (%)</t>
  </si>
  <si>
    <t>~NSIM</t>
  </si>
  <si>
    <t>NSIM</t>
  </si>
  <si>
    <t>1</t>
  </si>
  <si>
    <t xml:space="preserve"> 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</si>
  <si>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</si>
  <si>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</si>
  <si>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</si>
  <si>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</si>
  <si>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</si>
  <si>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</si>
  <si>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</si>
  <si>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</si>
  <si>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</si>
  <si>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</si>
  <si>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</si>
  <si>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</si>
  <si>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</si>
  <si>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</si>
  <si>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</si>
  <si>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</si>
  <si>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</si>
  <si>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</si>
  <si>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</si>
  <si>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</si>
  <si>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</si>
  <si>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</si>
  <si>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</si>
  <si>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</si>
  <si>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</si>
  <si>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</si>
  <si>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</si>
  <si>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</si>
  <si>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</si>
  <si>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</si>
  <si>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</si>
  <si>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</si>
  <si>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</si>
  <si>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</si>
  <si>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</si>
  <si>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</si>
  <si>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</si>
  <si>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</si>
  <si>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</si>
  <si>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</si>
  <si>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</si>
  <si>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</si>
  <si>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</si>
  <si>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</si>
  <si>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</si>
  <si>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</si>
  <si>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NILAI</t>
  </si>
  <si>
    <t>JMH</t>
  </si>
  <si>
    <t>%</t>
  </si>
  <si>
    <t>A</t>
  </si>
  <si>
    <t>AB</t>
  </si>
  <si>
    <t>B</t>
  </si>
  <si>
    <t>BC</t>
  </si>
  <si>
    <t>C</t>
  </si>
  <si>
    <t>D</t>
  </si>
  <si>
    <t>E</t>
  </si>
  <si>
    <t>Jumlah</t>
  </si>
  <si>
    <t>DOSEN PENGAMPU</t>
  </si>
  <si>
    <t>01</t>
  </si>
  <si>
    <t>2023/2024 Genap</t>
  </si>
  <si>
    <t>PMAT</t>
  </si>
  <si>
    <t>AHMAD DZULFIKAR</t>
  </si>
  <si>
    <t>DELIA RAMDANI</t>
  </si>
  <si>
    <t>DIAN NURUL INSANI</t>
  </si>
  <si>
    <t>DINA MARDIAH</t>
  </si>
  <si>
    <t>DUWI MARYANI</t>
  </si>
  <si>
    <t>FALINDA ULFAH</t>
  </si>
  <si>
    <t>ISNAINI</t>
  </si>
  <si>
    <t>ISNAINI KHASANATUL MASRUROH</t>
  </si>
  <si>
    <t>KHOIRUNISA VIOLITA ADINDA</t>
  </si>
  <si>
    <t>MARETA WULANDARI</t>
  </si>
  <si>
    <t>MAYA ULFIAH NABILA</t>
  </si>
  <si>
    <t>MUHAMMAD ASRIL SERMAF</t>
  </si>
  <si>
    <t>MUHAMMAD FREYDA EDGAR AL FA</t>
  </si>
  <si>
    <t>PUTRI KUMALA SARI</t>
  </si>
  <si>
    <t>RIGO RETTOB</t>
  </si>
  <si>
    <t>SARI FATIMAH</t>
  </si>
  <si>
    <t>SITI MAHMUDAH</t>
  </si>
  <si>
    <t>SRI MELDA WATI</t>
  </si>
  <si>
    <t>TIKA OKTAVIANI</t>
  </si>
  <si>
    <t>YERLIN</t>
  </si>
  <si>
    <t>YUYUN RAHMAWATI</t>
  </si>
  <si>
    <t>ZUHAIR ALI HASAN</t>
  </si>
  <si>
    <t xml:space="preserve">Nama </t>
  </si>
  <si>
    <t>√</t>
  </si>
  <si>
    <t xml:space="preserve">Data mahasiswa yang melaksanakan susulan UTS, UAS dan remedial </t>
  </si>
  <si>
    <t xml:space="preserve">No </t>
  </si>
  <si>
    <t>Presensi</t>
  </si>
  <si>
    <t>Keterangan</t>
  </si>
  <si>
    <t>susulan UTS</t>
  </si>
  <si>
    <t>susulan UAS</t>
  </si>
  <si>
    <t>Remedial UAS</t>
  </si>
  <si>
    <t>Mengulang semester genap</t>
  </si>
  <si>
    <t>YOGYAKARTA, 17 Agustus 2024</t>
  </si>
  <si>
    <t>ESTHI NAWANGSASI, S.Pd., M.A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</si>
</sst>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Calibri"/>
      <scheme val="minor"/>
    </font>
    <font>
      <b/>
      <sz val="14"/>
      <color rgb="FF00008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FFFFFF"/>
      <name val="Arial"/>
      <family val="2"/>
    </font>
    <font>
      <sz val="11"/>
      <color rgb="FFFFFFFF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6600"/>
        <bgColor rgb="FFFF6600"/>
      </patternFill>
    </fill>
    <fill>
      <patternFill patternType="solid">
        <fgColor rgb="FF0000FF"/>
        <bgColor rgb="FF0000FF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6600"/>
      </bottom>
      <diagonal/>
    </border>
    <border>
      <left/>
      <right style="thin">
        <color rgb="FF000000"/>
      </right>
      <top/>
      <bottom style="medium">
        <color rgb="FFFF6600"/>
      </bottom>
      <diagonal/>
    </border>
    <border>
      <left style="medium">
        <color rgb="FFFF6600"/>
      </left>
      <right/>
      <top/>
      <bottom style="medium">
        <color rgb="FFFF6600"/>
      </bottom>
      <diagonal/>
    </border>
    <border>
      <left/>
      <right style="medium">
        <color rgb="FFFF6600"/>
      </right>
      <top/>
      <bottom style="medium">
        <color rgb="FFFF66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4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0" fontId="3" fillId="0" borderId="0" xfId="0" quotePrefix="1" applyFont="1"/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5" fillId="0" borderId="0" xfId="0" quotePrefix="1" applyFont="1" applyFill="1"/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6" fillId="0" borderId="13" xfId="0" applyFont="1" applyBorder="1" applyAlignment="1">
      <alignment horizontal="center"/>
    </xf>
    <xf numFmtId="2" fontId="16" fillId="0" borderId="13" xfId="0" applyNumberFormat="1" applyFont="1" applyBorder="1" applyAlignment="1">
      <alignment horizontal="center"/>
    </xf>
    <xf numFmtId="0" fontId="17" fillId="0" borderId="0" xfId="0" applyFont="1"/>
    <xf numFmtId="0" fontId="8" fillId="0" borderId="18" xfId="0" quotePrefix="1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2" fontId="8" fillId="0" borderId="21" xfId="0" applyNumberFormat="1" applyFont="1" applyFill="1" applyBorder="1" applyAlignment="1">
      <alignment horizontal="center"/>
    </xf>
    <xf numFmtId="2" fontId="20" fillId="5" borderId="20" xfId="0" applyNumberFormat="1" applyFont="1" applyFill="1" applyBorder="1" applyAlignment="1">
      <alignment horizontal="center"/>
    </xf>
    <xf numFmtId="0" fontId="21" fillId="6" borderId="19" xfId="0" applyFont="1" applyFill="1" applyBorder="1" applyAlignment="1">
      <alignment horizontal="center"/>
    </xf>
    <xf numFmtId="0" fontId="8" fillId="0" borderId="0" xfId="0" applyFont="1" applyFill="1"/>
    <xf numFmtId="0" fontId="18" fillId="0" borderId="19" xfId="0" applyFont="1" applyBorder="1" applyAlignment="1">
      <alignment horizontal="center" wrapText="1"/>
    </xf>
    <xf numFmtId="0" fontId="18" fillId="0" borderId="19" xfId="0" applyFont="1" applyBorder="1" applyAlignment="1">
      <alignment wrapText="1"/>
    </xf>
    <xf numFmtId="0" fontId="8" fillId="0" borderId="23" xfId="0" applyFont="1" applyFill="1" applyBorder="1" applyAlignment="1">
      <alignment horizontal="center"/>
    </xf>
    <xf numFmtId="0" fontId="2" fillId="0" borderId="24" xfId="0" applyFont="1" applyBorder="1"/>
    <xf numFmtId="0" fontId="21" fillId="6" borderId="25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2" fontId="8" fillId="0" borderId="26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22" fillId="0" borderId="0" xfId="0" applyFont="1"/>
    <xf numFmtId="0" fontId="5" fillId="5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2" fontId="22" fillId="0" borderId="0" xfId="0" applyNumberFormat="1" applyFont="1"/>
    <xf numFmtId="0" fontId="5" fillId="7" borderId="19" xfId="0" applyFont="1" applyFill="1" applyBorder="1" applyAlignment="1">
      <alignment horizontal="center"/>
    </xf>
    <xf numFmtId="9" fontId="23" fillId="8" borderId="21" xfId="0" applyNumberFormat="1" applyFont="1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0" fontId="5" fillId="7" borderId="19" xfId="0" applyFont="1" applyFill="1" applyBorder="1"/>
    <xf numFmtId="0" fontId="8" fillId="0" borderId="0" xfId="0" applyFont="1"/>
    <xf numFmtId="0" fontId="20" fillId="0" borderId="0" xfId="0" applyFont="1" applyAlignment="1">
      <alignment horizontal="center"/>
    </xf>
    <xf numFmtId="9" fontId="20" fillId="0" borderId="0" xfId="1" applyFont="1" applyFill="1" applyBorder="1" applyAlignment="1">
      <alignment horizontal="center"/>
    </xf>
    <xf numFmtId="2" fontId="8" fillId="0" borderId="0" xfId="0" applyNumberFormat="1" applyFont="1"/>
    <xf numFmtId="0" fontId="20" fillId="0" borderId="0" xfId="0" applyFont="1" applyFill="1"/>
    <xf numFmtId="0" fontId="20" fillId="0" borderId="0" xfId="0" applyFont="1" applyFill="1" applyAlignment="1">
      <alignment horizontal="center"/>
    </xf>
    <xf numFmtId="2" fontId="8" fillId="0" borderId="0" xfId="0" applyNumberFormat="1" applyFont="1" applyFill="1"/>
    <xf numFmtId="0" fontId="9" fillId="0" borderId="0" xfId="0" applyFont="1"/>
    <xf numFmtId="2" fontId="9" fillId="0" borderId="0" xfId="0" applyNumberFormat="1" applyFont="1"/>
    <xf numFmtId="0" fontId="10" fillId="0" borderId="0" xfId="0" applyFont="1"/>
    <xf numFmtId="2" fontId="0" fillId="0" borderId="0" xfId="0" applyNumberFormat="1"/>
    <xf numFmtId="0" fontId="27" fillId="0" borderId="0" xfId="0" applyFont="1"/>
    <xf numFmtId="0" fontId="18" fillId="0" borderId="19" xfId="0" applyFont="1" applyFill="1" applyBorder="1" applyAlignment="1">
      <alignment horizontal="center" wrapText="1"/>
    </xf>
    <xf numFmtId="0" fontId="18" fillId="0" borderId="19" xfId="0" applyFont="1" applyFill="1" applyBorder="1" applyAlignment="1">
      <alignment wrapText="1"/>
    </xf>
    <xf numFmtId="0" fontId="18" fillId="0" borderId="22" xfId="0" applyFont="1" applyFill="1" applyBorder="1" applyAlignment="1">
      <alignment horizontal="center" wrapText="1"/>
    </xf>
    <xf numFmtId="0" fontId="18" fillId="0" borderId="22" xfId="0" applyFont="1" applyFill="1" applyBorder="1" applyAlignment="1">
      <alignment wrapText="1"/>
    </xf>
    <xf numFmtId="0" fontId="18" fillId="0" borderId="24" xfId="0" applyFont="1" applyFill="1" applyBorder="1" applyAlignment="1">
      <alignment horizontal="center" wrapText="1"/>
    </xf>
    <xf numFmtId="0" fontId="18" fillId="0" borderId="24" xfId="0" applyFont="1" applyFill="1" applyBorder="1" applyAlignment="1">
      <alignment wrapText="1"/>
    </xf>
    <xf numFmtId="0" fontId="18" fillId="9" borderId="19" xfId="0" applyFont="1" applyFill="1" applyBorder="1" applyAlignment="1">
      <alignment wrapText="1"/>
    </xf>
    <xf numFmtId="0" fontId="8" fillId="9" borderId="20" xfId="0" applyFont="1" applyFill="1" applyBorder="1" applyAlignment="1">
      <alignment horizontal="center"/>
    </xf>
    <xf numFmtId="0" fontId="8" fillId="9" borderId="21" xfId="0" applyFont="1" applyFill="1" applyBorder="1" applyAlignment="1">
      <alignment horizontal="center"/>
    </xf>
    <xf numFmtId="0" fontId="18" fillId="9" borderId="19" xfId="0" applyFont="1" applyFill="1" applyBorder="1" applyAlignment="1">
      <alignment horizontal="center" wrapText="1"/>
    </xf>
    <xf numFmtId="0" fontId="8" fillId="9" borderId="0" xfId="0" applyFont="1" applyFill="1"/>
    <xf numFmtId="0" fontId="21" fillId="10" borderId="19" xfId="0" applyFont="1" applyFill="1" applyBorder="1" applyAlignment="1">
      <alignment horizontal="center"/>
    </xf>
    <xf numFmtId="0" fontId="18" fillId="11" borderId="19" xfId="0" applyFont="1" applyFill="1" applyBorder="1" applyAlignment="1">
      <alignment wrapText="1"/>
    </xf>
    <xf numFmtId="0" fontId="28" fillId="0" borderId="0" xfId="0" applyFont="1"/>
    <xf numFmtId="0" fontId="28" fillId="0" borderId="19" xfId="0" applyFont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9" fontId="28" fillId="0" borderId="19" xfId="0" applyNumberFormat="1" applyFont="1" applyBorder="1" applyAlignment="1">
      <alignment horizontal="center" vertical="center"/>
    </xf>
    <xf numFmtId="0" fontId="29" fillId="0" borderId="0" xfId="0" applyFont="1"/>
    <xf numFmtId="0" fontId="29" fillId="0" borderId="19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horizontal="center" vertical="center"/>
    </xf>
    <xf numFmtId="0" fontId="14" fillId="0" borderId="16" xfId="0" applyFont="1" applyBorder="1"/>
    <xf numFmtId="0" fontId="14" fillId="0" borderId="17" xfId="0" applyFont="1" applyBorder="1"/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'Kls 01'!$D$64:$D$70</c:f>
              <c:strCache>
                <c:ptCount val="7"/>
                <c:pt idx="0">
                  <c:v>A</c:v>
                </c:pt>
                <c:pt idx="1">
                  <c:v>AB</c:v>
                </c:pt>
                <c:pt idx="2">
                  <c:v>B</c:v>
                </c:pt>
                <c:pt idx="3">
                  <c:v>BC</c:v>
                </c:pt>
                <c:pt idx="4">
                  <c:v>C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'Kls 01'!$F$64:$F$70</c:f>
              <c:numCache>
                <c:formatCode>0%</c:formatCode>
                <c:ptCount val="7"/>
                <c:pt idx="0">
                  <c:v>0.33333333333333331</c:v>
                </c:pt>
                <c:pt idx="1">
                  <c:v>6.25E-2</c:v>
                </c:pt>
                <c:pt idx="2">
                  <c:v>4.1666666666666664E-2</c:v>
                </c:pt>
                <c:pt idx="3">
                  <c:v>2.0833333333333332E-2</c:v>
                </c:pt>
                <c:pt idx="4">
                  <c:v>0</c:v>
                </c:pt>
                <c:pt idx="5">
                  <c:v>0</c:v>
                </c:pt>
                <c:pt idx="6">
                  <c:v>0.54166666666666663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C-4C5E-8E9D-AE73E6E26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94807296"/>
        <c:axId val="194808832"/>
      </c:barChart>
      <c:catAx>
        <c:axId val="19480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808832"/>
        <c:crosses val="autoZero"/>
        <c:auto val="1"/>
        <c:lblAlgn val="ctr"/>
        <c:lblOffset val="100"/>
        <c:noMultiLvlLbl val="0"/>
      </c:catAx>
      <c:valAx>
        <c:axId val="1948088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9480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342901</xdr:colOff>
      <xdr:row>61</xdr:row>
      <xdr:rowOff>114300</xdr:rowOff>
    </xdr:from>
    <xdr:to>
      <xdr:col>13</xdr:col>
      <xdr:colOff>238126</xdr:colOff>
      <xdr:row>71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19050</xdr:colOff>
      <xdr:row>74</xdr:row>
      <xdr:rowOff>19050</xdr:rowOff>
    </xdr:from>
    <xdr:to>
      <xdr:col>9</xdr:col>
      <xdr:colOff>340995</xdr:colOff>
      <xdr:row>77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D2EE2E9-F942-40F8-B3C3-42717DC0D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9602450"/>
          <a:ext cx="62674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1"/>
  <sheetViews>
    <sheetView tabSelected="1" topLeftCell="A71" zoomScaleNormal="100" workbookViewId="0">
      <selection activeCell="O72" sqref="O72"/>
    </sheetView>
  </sheetViews>
  <sheetFormatPr defaultColWidth="12.5703125" defaultRowHeight="15" customHeight="1" x14ac:dyDescent="0.2"/>
  <cols>
    <col min="1" max="1" width="5" customWidth="1"/>
    <col min="2" max="2" width="12" customWidth="1"/>
    <col min="3" max="3" width="3.140625" customWidth="1"/>
    <col min="4" max="4" width="35.42578125" customWidth="1"/>
    <col min="5" max="5" width="7.28515625" customWidth="1"/>
    <col min="6" max="6" width="7.42578125" customWidth="1"/>
    <col min="7" max="7" width="7" customWidth="1"/>
    <col min="8" max="8" width="11.7109375" customWidth="1"/>
    <col min="9" max="9" width="4.5703125" customWidth="1"/>
    <col min="10" max="10" width="6.42578125" customWidth="1"/>
    <col min="11" max="11" width="6.85546875" customWidth="1"/>
    <col min="12" max="12" width="10" customWidth="1"/>
    <col min="13" max="13" width="11.42578125" customWidth="1"/>
    <col min="14" max="14" width="8.5703125" customWidth="1"/>
    <col min="15" max="15" width="15.140625" customWidth="1"/>
    <col min="16" max="16" width="7.7109375" customWidth="1"/>
    <col min="17" max="17" width="7.140625" style="60" customWidth="1"/>
  </cols>
  <sheetData>
    <row r="1" spans="1:17" ht="18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2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4.25" customHeight="1" x14ac:dyDescent="0.2">
      <c r="A3" s="4" t="s">
        <v>1</v>
      </c>
      <c r="B3" s="2"/>
      <c r="C3" s="4" t="s">
        <v>2</v>
      </c>
      <c r="D3" s="4" t="s">
        <v>92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14.25" customHeight="1" x14ac:dyDescent="0.2">
      <c r="A4" s="4" t="s">
        <v>3</v>
      </c>
      <c r="B4" s="2"/>
      <c r="C4" s="4" t="s">
        <v>2</v>
      </c>
      <c r="D4" s="5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spans="1:17" ht="14.25" customHeight="1" x14ac:dyDescent="0.2">
      <c r="A5" s="4" t="s">
        <v>5</v>
      </c>
      <c r="B5" s="2"/>
      <c r="C5" s="4" t="s">
        <v>2</v>
      </c>
      <c r="D5" s="4" t="s">
        <v>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spans="1:17" ht="14.25" customHeight="1" x14ac:dyDescent="0.2">
      <c r="A6" s="4" t="s">
        <v>7</v>
      </c>
      <c r="B6" s="2"/>
      <c r="C6" s="4" t="s">
        <v>2</v>
      </c>
      <c r="D6" s="4" t="s">
        <v>93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spans="1:17" ht="14.25" customHeight="1" x14ac:dyDescent="0.2">
      <c r="A7" s="4" t="s">
        <v>8</v>
      </c>
      <c r="B7" s="2"/>
      <c r="C7" s="4" t="s">
        <v>2</v>
      </c>
      <c r="D7" s="8" t="s">
        <v>91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spans="1:17" ht="14.25" customHeight="1" x14ac:dyDescent="0.2">
      <c r="A8" s="4" t="s">
        <v>9</v>
      </c>
      <c r="B8" s="2"/>
      <c r="C8" s="4" t="s">
        <v>2</v>
      </c>
      <c r="D8" s="6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spans="1:17" ht="14.25" customHeight="1" x14ac:dyDescent="0.2">
      <c r="A9" s="4" t="s">
        <v>10</v>
      </c>
      <c r="B9" s="2"/>
      <c r="C9" s="4" t="s">
        <v>2</v>
      </c>
      <c r="D9" s="6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spans="1:17" ht="14.25" customHeight="1" x14ac:dyDescent="0.2">
      <c r="A10" s="9"/>
      <c r="B10" s="9"/>
      <c r="C10" s="9"/>
      <c r="D10" s="9"/>
      <c r="E10" s="9"/>
      <c r="F10" s="9"/>
      <c r="G10" s="10"/>
      <c r="H10" s="9"/>
      <c r="I10" s="9"/>
      <c r="J10" s="9"/>
      <c r="K10" s="9"/>
      <c r="L10" s="9"/>
      <c r="M10" s="9"/>
      <c r="N10" s="9"/>
      <c r="O10" s="2"/>
      <c r="P10" s="2"/>
      <c r="Q10" s="3"/>
    </row>
    <row r="11" spans="1:17" s="13" customFormat="1" ht="21" customHeight="1" thickBot="1" x14ac:dyDescent="0.25">
      <c r="A11" s="87" t="s">
        <v>11</v>
      </c>
      <c r="B11" s="87" t="s">
        <v>12</v>
      </c>
      <c r="C11" s="87" t="s">
        <v>13</v>
      </c>
      <c r="D11" s="89" t="s">
        <v>14</v>
      </c>
      <c r="E11" s="91" t="s">
        <v>15</v>
      </c>
      <c r="F11" s="92"/>
      <c r="G11" s="92"/>
      <c r="H11" s="92"/>
      <c r="I11" s="92"/>
      <c r="J11" s="93" t="s">
        <v>16</v>
      </c>
      <c r="K11" s="94"/>
      <c r="L11" s="95"/>
      <c r="M11" s="82" t="s">
        <v>17</v>
      </c>
      <c r="N11" s="83"/>
      <c r="O11" s="11"/>
      <c r="P11" s="11"/>
      <c r="Q11" s="12"/>
    </row>
    <row r="12" spans="1:17" s="13" customFormat="1" ht="25.5" customHeight="1" thickBot="1" x14ac:dyDescent="0.25">
      <c r="A12" s="88"/>
      <c r="B12" s="88"/>
      <c r="C12" s="88"/>
      <c r="D12" s="90"/>
      <c r="E12" s="14" t="s">
        <v>18</v>
      </c>
      <c r="F12" s="15" t="s">
        <v>19</v>
      </c>
      <c r="G12" s="15" t="s">
        <v>20</v>
      </c>
      <c r="H12" s="14" t="s">
        <v>21</v>
      </c>
      <c r="I12" s="14" t="s">
        <v>22</v>
      </c>
      <c r="J12" s="15" t="s">
        <v>23</v>
      </c>
      <c r="K12" s="16" t="s">
        <v>24</v>
      </c>
      <c r="L12" s="17" t="s">
        <v>25</v>
      </c>
      <c r="M12" s="18" t="s">
        <v>26</v>
      </c>
      <c r="N12" s="18" t="s">
        <v>27</v>
      </c>
      <c r="O12" s="11"/>
      <c r="P12" s="11"/>
      <c r="Q12" s="12"/>
    </row>
    <row r="13" spans="1:17" s="24" customFormat="1" ht="14.25" customHeight="1" x14ac:dyDescent="0.25">
      <c r="A13" s="84" t="s">
        <v>28</v>
      </c>
      <c r="B13" s="85"/>
      <c r="C13" s="86"/>
      <c r="D13" s="85"/>
      <c r="E13" s="19">
        <v>10</v>
      </c>
      <c r="F13" s="19">
        <v>15</v>
      </c>
      <c r="G13" s="19">
        <v>25</v>
      </c>
      <c r="H13" s="19"/>
      <c r="I13" s="19">
        <v>25</v>
      </c>
      <c r="J13" s="19">
        <v>25</v>
      </c>
      <c r="K13" s="20"/>
      <c r="L13" s="21">
        <v>100</v>
      </c>
      <c r="M13" s="19">
        <f>INT(E13)+INT(F13)+INT(G13)+INT(H13)+INT(I13)+INT(J13)</f>
        <v>100</v>
      </c>
      <c r="N13" s="19"/>
      <c r="O13" s="20"/>
      <c r="P13" s="22" t="s">
        <v>29</v>
      </c>
      <c r="Q13" s="23" t="s">
        <v>30</v>
      </c>
    </row>
    <row r="14" spans="1:17" s="32" customFormat="1" ht="24" customHeight="1" x14ac:dyDescent="0.2">
      <c r="A14" s="25" t="s">
        <v>31</v>
      </c>
      <c r="B14" s="62">
        <v>231400188</v>
      </c>
      <c r="D14" s="63" t="s">
        <v>94</v>
      </c>
      <c r="E14" s="26">
        <v>100</v>
      </c>
      <c r="F14" s="27">
        <v>95</v>
      </c>
      <c r="G14" s="27">
        <v>90</v>
      </c>
      <c r="H14" s="27"/>
      <c r="I14" s="27">
        <v>90</v>
      </c>
      <c r="J14" s="26">
        <v>92</v>
      </c>
      <c r="K14" s="28"/>
      <c r="L14" s="29">
        <f t="shared" ref="L14:L52" si="0">IF(INT(Q14)=0,P14,IF(INT(P14)&gt;INT(Q14),P14,Q14))</f>
        <v>92.25</v>
      </c>
      <c r="M14" s="30">
        <f>L14</f>
        <v>92.25</v>
      </c>
      <c r="N14" s="31" t="str">
        <f>IF(M14&gt;=80,"A",IF(M14&gt;=75,"AB",IF(M14&gt;=70,"B",IF(M14&gt;=65,"BC",IF(M14&gt;=60,"C",IF(M14&gt;=50,"D","E"))))))</f>
        <v>A</v>
      </c>
      <c r="O14" s="28" t="s">
        <v>32</v>
      </c>
      <c r="P14" s="27">
        <v>0</v>
      </c>
      <c r="Q14" s="29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92.25</v>
      </c>
    </row>
    <row r="15" spans="1:17" s="32" customFormat="1" ht="24" customHeight="1" x14ac:dyDescent="0.2">
      <c r="A15" s="25" t="s">
        <v>33</v>
      </c>
      <c r="B15" s="62">
        <v>231400178</v>
      </c>
      <c r="D15" s="63" t="s">
        <v>95</v>
      </c>
      <c r="E15" s="26">
        <v>100</v>
      </c>
      <c r="F15" s="27">
        <v>95</v>
      </c>
      <c r="G15" s="27">
        <v>90</v>
      </c>
      <c r="H15" s="27"/>
      <c r="I15" s="27">
        <v>68</v>
      </c>
      <c r="J15" s="26">
        <v>72</v>
      </c>
      <c r="K15" s="28"/>
      <c r="L15" s="29">
        <f t="shared" si="0"/>
        <v>81.75</v>
      </c>
      <c r="M15" s="30">
        <f>L15</f>
        <v>81.75</v>
      </c>
      <c r="N15" s="31" t="str">
        <f t="shared" ref="N15:N53" si="1">IF(M15&gt;=80,"A",IF(M15&gt;=75,"AB",IF(M15&gt;=70,"B",IF(M15&gt;=65,"BC",IF(M15&gt;=60,"C",IF(M15&gt;=50,"D","E"))))))</f>
        <v>A</v>
      </c>
      <c r="O15" s="28" t="s">
        <v>32</v>
      </c>
      <c r="P15" s="27">
        <v>0</v>
      </c>
      <c r="Q15" s="29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81.75</v>
      </c>
    </row>
    <row r="16" spans="1:17" s="32" customFormat="1" ht="24" customHeight="1" x14ac:dyDescent="0.2">
      <c r="A16" s="25" t="s">
        <v>34</v>
      </c>
      <c r="B16" s="62">
        <v>231400179</v>
      </c>
      <c r="D16" s="63" t="s">
        <v>96</v>
      </c>
      <c r="E16" s="26">
        <v>100</v>
      </c>
      <c r="F16" s="27">
        <v>90</v>
      </c>
      <c r="G16" s="27">
        <v>90</v>
      </c>
      <c r="H16" s="27"/>
      <c r="I16" s="27">
        <v>64</v>
      </c>
      <c r="J16" s="26">
        <v>38</v>
      </c>
      <c r="K16" s="28"/>
      <c r="L16" s="29">
        <f t="shared" si="0"/>
        <v>71.5</v>
      </c>
      <c r="M16" s="30">
        <f>L16</f>
        <v>71.5</v>
      </c>
      <c r="N16" s="31" t="str">
        <f t="shared" si="1"/>
        <v>B</v>
      </c>
      <c r="O16" s="28" t="s">
        <v>32</v>
      </c>
      <c r="P16" s="27">
        <v>0</v>
      </c>
      <c r="Q16" s="29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71.5</v>
      </c>
    </row>
    <row r="17" spans="1:17" s="32" customFormat="1" ht="24" customHeight="1" x14ac:dyDescent="0.2">
      <c r="A17" s="25" t="s">
        <v>35</v>
      </c>
      <c r="B17" s="62">
        <v>231400189</v>
      </c>
      <c r="D17" s="63" t="s">
        <v>97</v>
      </c>
      <c r="E17" s="26">
        <v>100</v>
      </c>
      <c r="F17" s="27">
        <v>90</v>
      </c>
      <c r="G17" s="27">
        <v>90</v>
      </c>
      <c r="H17" s="27"/>
      <c r="I17" s="27">
        <v>74</v>
      </c>
      <c r="J17" s="26">
        <v>82</v>
      </c>
      <c r="K17" s="28"/>
      <c r="L17" s="29">
        <f t="shared" si="0"/>
        <v>85</v>
      </c>
      <c r="M17" s="30">
        <f>L17</f>
        <v>85</v>
      </c>
      <c r="N17" s="31" t="str">
        <f t="shared" si="1"/>
        <v>A</v>
      </c>
      <c r="O17" s="28" t="s">
        <v>32</v>
      </c>
      <c r="P17" s="27">
        <v>0</v>
      </c>
      <c r="Q17" s="29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85</v>
      </c>
    </row>
    <row r="18" spans="1:17" s="32" customFormat="1" ht="24" customHeight="1" x14ac:dyDescent="0.2">
      <c r="A18" s="25" t="s">
        <v>36</v>
      </c>
      <c r="B18" s="62">
        <v>231400180</v>
      </c>
      <c r="D18" s="63" t="s">
        <v>98</v>
      </c>
      <c r="E18" s="26">
        <v>100</v>
      </c>
      <c r="F18" s="27">
        <v>90</v>
      </c>
      <c r="G18" s="27">
        <v>90</v>
      </c>
      <c r="H18" s="27"/>
      <c r="I18" s="27">
        <v>58</v>
      </c>
      <c r="J18" s="26">
        <v>70</v>
      </c>
      <c r="K18" s="28"/>
      <c r="L18" s="29">
        <f t="shared" si="0"/>
        <v>78</v>
      </c>
      <c r="M18" s="30">
        <f>L18</f>
        <v>78</v>
      </c>
      <c r="N18" s="31" t="str">
        <f t="shared" si="1"/>
        <v>AB</v>
      </c>
      <c r="O18" s="28" t="s">
        <v>32</v>
      </c>
      <c r="P18" s="27">
        <v>0</v>
      </c>
      <c r="Q18" s="29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78</v>
      </c>
    </row>
    <row r="19" spans="1:17" s="32" customFormat="1" ht="24" customHeight="1" x14ac:dyDescent="0.2">
      <c r="A19" s="25" t="s">
        <v>4</v>
      </c>
      <c r="B19" s="62">
        <v>231400190</v>
      </c>
      <c r="D19" s="63" t="s">
        <v>99</v>
      </c>
      <c r="E19" s="26">
        <v>100</v>
      </c>
      <c r="F19" s="27">
        <v>90</v>
      </c>
      <c r="G19" s="27">
        <v>90</v>
      </c>
      <c r="H19" s="27"/>
      <c r="I19" s="27">
        <v>82</v>
      </c>
      <c r="J19" s="26">
        <v>86</v>
      </c>
      <c r="K19" s="28"/>
      <c r="L19" s="29">
        <f>IF(INT(Q19)=0,P19,IF(INT(P19)&gt;INT(Q19),P19,Q19))</f>
        <v>88</v>
      </c>
      <c r="M19" s="30">
        <f t="shared" ref="M19:M55" si="2">L19</f>
        <v>88</v>
      </c>
      <c r="N19" s="31" t="str">
        <f t="shared" si="1"/>
        <v>A</v>
      </c>
      <c r="O19" s="28" t="s">
        <v>32</v>
      </c>
      <c r="P19" s="27">
        <v>0</v>
      </c>
      <c r="Q19" s="29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88</v>
      </c>
    </row>
    <row r="20" spans="1:17" s="32" customFormat="1" ht="24" customHeight="1" x14ac:dyDescent="0.2">
      <c r="A20" s="25" t="s">
        <v>37</v>
      </c>
      <c r="B20" s="62">
        <v>231400191</v>
      </c>
      <c r="D20" s="63" t="s">
        <v>100</v>
      </c>
      <c r="E20" s="26">
        <v>100</v>
      </c>
      <c r="F20" s="27">
        <v>90</v>
      </c>
      <c r="G20" s="27">
        <v>90</v>
      </c>
      <c r="H20" s="27"/>
      <c r="I20" s="27">
        <v>80</v>
      </c>
      <c r="J20" s="26">
        <v>84</v>
      </c>
      <c r="K20" s="28"/>
      <c r="L20" s="29">
        <f>IF(INT(Q20)=0,P20,IF(INT(P20)&gt;INT(Q20),P20,Q20))</f>
        <v>87</v>
      </c>
      <c r="M20" s="30">
        <f t="shared" si="2"/>
        <v>87</v>
      </c>
      <c r="N20" s="31" t="str">
        <f t="shared" si="1"/>
        <v>A</v>
      </c>
      <c r="O20" s="28" t="s">
        <v>32</v>
      </c>
      <c r="P20" s="27">
        <v>0</v>
      </c>
      <c r="Q20" s="29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87</v>
      </c>
    </row>
    <row r="21" spans="1:17" s="32" customFormat="1" ht="24" customHeight="1" x14ac:dyDescent="0.2">
      <c r="A21" s="25" t="s">
        <v>38</v>
      </c>
      <c r="B21" s="62">
        <v>231400182</v>
      </c>
      <c r="D21" s="63" t="s">
        <v>101</v>
      </c>
      <c r="E21" s="26">
        <v>100</v>
      </c>
      <c r="F21" s="27">
        <v>90</v>
      </c>
      <c r="G21" s="27">
        <v>90</v>
      </c>
      <c r="H21" s="27"/>
      <c r="I21" s="27">
        <v>88</v>
      </c>
      <c r="J21" s="26">
        <v>82</v>
      </c>
      <c r="K21" s="28"/>
      <c r="L21" s="29">
        <f>IF(INT(Q21)=0,P21,IF(INT(P21)&gt;INT(Q21),P21,Q21))</f>
        <v>88.5</v>
      </c>
      <c r="M21" s="30">
        <f t="shared" si="2"/>
        <v>88.5</v>
      </c>
      <c r="N21" s="31" t="str">
        <f t="shared" si="1"/>
        <v>A</v>
      </c>
      <c r="O21" s="28" t="s">
        <v>32</v>
      </c>
      <c r="P21" s="27">
        <v>0</v>
      </c>
      <c r="Q21" s="29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88.5</v>
      </c>
    </row>
    <row r="22" spans="1:17" s="32" customFormat="1" ht="24" customHeight="1" x14ac:dyDescent="0.2">
      <c r="A22" s="25" t="s">
        <v>39</v>
      </c>
      <c r="B22" s="62">
        <v>231400192</v>
      </c>
      <c r="D22" s="63" t="s">
        <v>102</v>
      </c>
      <c r="E22" s="26">
        <v>100</v>
      </c>
      <c r="F22" s="27">
        <v>90</v>
      </c>
      <c r="G22" s="27">
        <v>90</v>
      </c>
      <c r="H22" s="27"/>
      <c r="I22" s="27">
        <v>60</v>
      </c>
      <c r="J22" s="26">
        <v>88</v>
      </c>
      <c r="K22" s="28"/>
      <c r="L22" s="29">
        <f t="shared" si="0"/>
        <v>83</v>
      </c>
      <c r="M22" s="30">
        <f t="shared" si="2"/>
        <v>83</v>
      </c>
      <c r="N22" s="31" t="str">
        <f t="shared" si="1"/>
        <v>A</v>
      </c>
      <c r="O22" s="28" t="s">
        <v>32</v>
      </c>
      <c r="P22" s="27">
        <v>0</v>
      </c>
      <c r="Q22" s="29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83</v>
      </c>
    </row>
    <row r="23" spans="1:17" s="32" customFormat="1" ht="24" customHeight="1" x14ac:dyDescent="0.2">
      <c r="A23" s="25" t="s">
        <v>40</v>
      </c>
      <c r="B23" s="62">
        <v>231400193</v>
      </c>
      <c r="D23" s="63" t="s">
        <v>103</v>
      </c>
      <c r="E23" s="26">
        <v>100</v>
      </c>
      <c r="F23" s="27">
        <v>90</v>
      </c>
      <c r="G23" s="27">
        <v>90</v>
      </c>
      <c r="H23" s="27"/>
      <c r="I23" s="27">
        <v>80</v>
      </c>
      <c r="J23" s="26">
        <v>78</v>
      </c>
      <c r="K23" s="28"/>
      <c r="L23" s="29">
        <f t="shared" si="0"/>
        <v>85.5</v>
      </c>
      <c r="M23" s="30">
        <f t="shared" si="2"/>
        <v>85.5</v>
      </c>
      <c r="N23" s="31" t="str">
        <f t="shared" si="1"/>
        <v>A</v>
      </c>
      <c r="O23" s="28" t="s">
        <v>32</v>
      </c>
      <c r="P23" s="27">
        <v>0</v>
      </c>
      <c r="Q23" s="29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85.5</v>
      </c>
    </row>
    <row r="24" spans="1:17" s="32" customFormat="1" ht="24" customHeight="1" x14ac:dyDescent="0.2">
      <c r="A24" s="25" t="s">
        <v>41</v>
      </c>
      <c r="B24" s="62">
        <v>231400181</v>
      </c>
      <c r="D24" s="63" t="s">
        <v>104</v>
      </c>
      <c r="E24" s="26">
        <v>100</v>
      </c>
      <c r="F24" s="27">
        <v>90</v>
      </c>
      <c r="G24" s="27">
        <v>90</v>
      </c>
      <c r="H24" s="27"/>
      <c r="I24" s="27">
        <v>52</v>
      </c>
      <c r="J24" s="26">
        <v>70</v>
      </c>
      <c r="K24" s="28"/>
      <c r="L24" s="29">
        <f t="shared" si="0"/>
        <v>76.5</v>
      </c>
      <c r="M24" s="30">
        <f t="shared" si="2"/>
        <v>76.5</v>
      </c>
      <c r="N24" s="31" t="str">
        <f t="shared" si="1"/>
        <v>AB</v>
      </c>
      <c r="O24" s="28" t="s">
        <v>32</v>
      </c>
      <c r="P24" s="27">
        <v>0</v>
      </c>
      <c r="Q24" s="29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76.5</v>
      </c>
    </row>
    <row r="25" spans="1:17" s="32" customFormat="1" ht="24" customHeight="1" x14ac:dyDescent="0.2">
      <c r="A25" s="25" t="s">
        <v>42</v>
      </c>
      <c r="B25" s="62">
        <v>231400194</v>
      </c>
      <c r="D25" s="63" t="s">
        <v>105</v>
      </c>
      <c r="E25" s="26">
        <v>100</v>
      </c>
      <c r="F25" s="27">
        <v>95</v>
      </c>
      <c r="G25" s="27">
        <v>90</v>
      </c>
      <c r="H25" s="27"/>
      <c r="I25" s="27">
        <v>44</v>
      </c>
      <c r="J25" s="26">
        <v>58</v>
      </c>
      <c r="K25" s="28"/>
      <c r="L25" s="29">
        <f t="shared" si="0"/>
        <v>72.25</v>
      </c>
      <c r="M25" s="30">
        <f t="shared" si="2"/>
        <v>72.25</v>
      </c>
      <c r="N25" s="31" t="str">
        <f t="shared" si="1"/>
        <v>B</v>
      </c>
      <c r="O25" s="28" t="s">
        <v>32</v>
      </c>
      <c r="P25" s="27">
        <v>0</v>
      </c>
      <c r="Q25" s="29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72.25</v>
      </c>
    </row>
    <row r="26" spans="1:17" s="32" customFormat="1" ht="24" customHeight="1" x14ac:dyDescent="0.2">
      <c r="A26" s="25" t="s">
        <v>43</v>
      </c>
      <c r="B26" s="62">
        <v>231400195</v>
      </c>
      <c r="D26" s="63" t="s">
        <v>106</v>
      </c>
      <c r="E26" s="26">
        <v>100</v>
      </c>
      <c r="F26" s="27">
        <v>95</v>
      </c>
      <c r="G26" s="27">
        <v>90</v>
      </c>
      <c r="H26" s="27"/>
      <c r="I26" s="27">
        <v>80</v>
      </c>
      <c r="J26" s="26">
        <v>84</v>
      </c>
      <c r="K26" s="28"/>
      <c r="L26" s="29">
        <f t="shared" si="0"/>
        <v>87.75</v>
      </c>
      <c r="M26" s="30">
        <f t="shared" si="2"/>
        <v>87.75</v>
      </c>
      <c r="N26" s="31" t="str">
        <f t="shared" si="1"/>
        <v>A</v>
      </c>
      <c r="O26" s="28" t="s">
        <v>32</v>
      </c>
      <c r="P26" s="27">
        <v>0</v>
      </c>
      <c r="Q26" s="29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87.75</v>
      </c>
    </row>
    <row r="27" spans="1:17" s="32" customFormat="1" ht="24" customHeight="1" x14ac:dyDescent="0.2">
      <c r="A27" s="25" t="s">
        <v>44</v>
      </c>
      <c r="B27" s="62">
        <v>231400196</v>
      </c>
      <c r="D27" s="63" t="s">
        <v>107</v>
      </c>
      <c r="E27" s="26">
        <v>100</v>
      </c>
      <c r="F27" s="27">
        <v>90</v>
      </c>
      <c r="G27" s="27">
        <v>90</v>
      </c>
      <c r="H27" s="27"/>
      <c r="I27" s="27">
        <v>80</v>
      </c>
      <c r="J27" s="26">
        <v>78</v>
      </c>
      <c r="K27" s="28"/>
      <c r="L27" s="29">
        <f t="shared" si="0"/>
        <v>85.5</v>
      </c>
      <c r="M27" s="30">
        <f t="shared" si="2"/>
        <v>85.5</v>
      </c>
      <c r="N27" s="31" t="str">
        <f t="shared" si="1"/>
        <v>A</v>
      </c>
      <c r="O27" s="28" t="s">
        <v>32</v>
      </c>
      <c r="P27" s="27">
        <v>0</v>
      </c>
      <c r="Q27" s="29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85.5</v>
      </c>
    </row>
    <row r="28" spans="1:17" s="32" customFormat="1" ht="24" customHeight="1" x14ac:dyDescent="0.2">
      <c r="A28" s="25" t="s">
        <v>45</v>
      </c>
      <c r="B28" s="62">
        <v>231400197</v>
      </c>
      <c r="D28" s="74" t="s">
        <v>108</v>
      </c>
      <c r="E28" s="26">
        <v>100</v>
      </c>
      <c r="F28" s="27">
        <v>95</v>
      </c>
      <c r="G28" s="27">
        <v>90</v>
      </c>
      <c r="H28" s="27"/>
      <c r="I28" s="27">
        <v>36</v>
      </c>
      <c r="J28" s="26">
        <v>46</v>
      </c>
      <c r="K28" s="28"/>
      <c r="L28" s="29">
        <f t="shared" si="0"/>
        <v>67.25</v>
      </c>
      <c r="M28" s="30">
        <f t="shared" si="2"/>
        <v>67.25</v>
      </c>
      <c r="N28" s="73" t="str">
        <f t="shared" si="1"/>
        <v>BC</v>
      </c>
      <c r="O28" s="28" t="s">
        <v>32</v>
      </c>
      <c r="P28" s="27">
        <v>0</v>
      </c>
      <c r="Q28" s="29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67.25</v>
      </c>
    </row>
    <row r="29" spans="1:17" s="32" customFormat="1" ht="24" customHeight="1" x14ac:dyDescent="0.2">
      <c r="A29" s="25" t="s">
        <v>46</v>
      </c>
      <c r="B29" s="62">
        <v>231400183</v>
      </c>
      <c r="D29" s="63" t="s">
        <v>109</v>
      </c>
      <c r="E29" s="26">
        <v>100</v>
      </c>
      <c r="F29" s="27">
        <v>90</v>
      </c>
      <c r="G29" s="27">
        <v>90</v>
      </c>
      <c r="H29" s="27"/>
      <c r="I29" s="27">
        <v>82</v>
      </c>
      <c r="J29" s="26">
        <v>82</v>
      </c>
      <c r="K29" s="28"/>
      <c r="L29" s="29">
        <f t="shared" si="0"/>
        <v>87</v>
      </c>
      <c r="M29" s="30">
        <f t="shared" si="2"/>
        <v>87</v>
      </c>
      <c r="N29" s="31" t="str">
        <f t="shared" si="1"/>
        <v>A</v>
      </c>
      <c r="O29" s="28" t="s">
        <v>32</v>
      </c>
      <c r="P29" s="27">
        <v>0</v>
      </c>
      <c r="Q29" s="29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87</v>
      </c>
    </row>
    <row r="30" spans="1:17" s="32" customFormat="1" ht="24" customHeight="1" x14ac:dyDescent="0.2">
      <c r="A30" s="25" t="s">
        <v>47</v>
      </c>
      <c r="B30" s="62">
        <v>231400184</v>
      </c>
      <c r="D30" s="63" t="s">
        <v>110</v>
      </c>
      <c r="E30" s="26">
        <v>100</v>
      </c>
      <c r="F30" s="27">
        <v>90</v>
      </c>
      <c r="G30" s="27">
        <v>90</v>
      </c>
      <c r="H30" s="27"/>
      <c r="I30" s="27">
        <v>84</v>
      </c>
      <c r="J30" s="26">
        <v>90</v>
      </c>
      <c r="K30" s="28"/>
      <c r="L30" s="29">
        <f t="shared" si="0"/>
        <v>89.5</v>
      </c>
      <c r="M30" s="30">
        <f t="shared" si="2"/>
        <v>89.5</v>
      </c>
      <c r="N30" s="31" t="str">
        <f t="shared" si="1"/>
        <v>A</v>
      </c>
      <c r="O30" s="28" t="s">
        <v>32</v>
      </c>
      <c r="P30" s="27">
        <v>0</v>
      </c>
      <c r="Q30" s="29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89.5</v>
      </c>
    </row>
    <row r="31" spans="1:17" s="32" customFormat="1" ht="24" customHeight="1" x14ac:dyDescent="0.2">
      <c r="A31" s="25" t="s">
        <v>48</v>
      </c>
      <c r="B31" s="62">
        <v>231400185</v>
      </c>
      <c r="D31" s="63" t="s">
        <v>111</v>
      </c>
      <c r="E31" s="26">
        <v>100</v>
      </c>
      <c r="F31" s="27">
        <v>90</v>
      </c>
      <c r="G31" s="27">
        <v>90</v>
      </c>
      <c r="H31" s="27"/>
      <c r="I31" s="27">
        <v>82</v>
      </c>
      <c r="J31" s="26">
        <v>82</v>
      </c>
      <c r="K31" s="28"/>
      <c r="L31" s="29">
        <f t="shared" si="0"/>
        <v>87</v>
      </c>
      <c r="M31" s="30">
        <f t="shared" si="2"/>
        <v>87</v>
      </c>
      <c r="N31" s="31" t="str">
        <f t="shared" si="1"/>
        <v>A</v>
      </c>
      <c r="O31" s="28" t="s">
        <v>32</v>
      </c>
      <c r="P31" s="27">
        <v>0</v>
      </c>
      <c r="Q31" s="29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87</v>
      </c>
    </row>
    <row r="32" spans="1:17" s="32" customFormat="1" ht="24" customHeight="1" x14ac:dyDescent="0.2">
      <c r="A32" s="25" t="s">
        <v>49</v>
      </c>
      <c r="B32" s="62">
        <v>231400186</v>
      </c>
      <c r="D32" s="63" t="s">
        <v>112</v>
      </c>
      <c r="E32" s="26">
        <v>100</v>
      </c>
      <c r="F32" s="27">
        <v>90</v>
      </c>
      <c r="G32" s="27">
        <v>90</v>
      </c>
      <c r="H32" s="27"/>
      <c r="I32" s="27">
        <v>72</v>
      </c>
      <c r="J32" s="26">
        <v>88</v>
      </c>
      <c r="K32" s="28"/>
      <c r="L32" s="29">
        <f t="shared" si="0"/>
        <v>86</v>
      </c>
      <c r="M32" s="30">
        <f t="shared" si="2"/>
        <v>86</v>
      </c>
      <c r="N32" s="31" t="str">
        <f t="shared" si="1"/>
        <v>A</v>
      </c>
      <c r="O32" s="28" t="s">
        <v>32</v>
      </c>
      <c r="P32" s="27">
        <v>0</v>
      </c>
      <c r="Q32" s="29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86</v>
      </c>
    </row>
    <row r="33" spans="1:17" s="32" customFormat="1" ht="24" customHeight="1" x14ac:dyDescent="0.2">
      <c r="A33" s="25" t="s">
        <v>50</v>
      </c>
      <c r="B33" s="62">
        <v>231400187</v>
      </c>
      <c r="D33" s="63" t="s">
        <v>113</v>
      </c>
      <c r="E33" s="26">
        <v>100</v>
      </c>
      <c r="F33" s="27">
        <v>95</v>
      </c>
      <c r="G33" s="27">
        <v>90</v>
      </c>
      <c r="H33" s="27"/>
      <c r="I33" s="27">
        <v>72</v>
      </c>
      <c r="J33" s="26">
        <v>58</v>
      </c>
      <c r="K33" s="28"/>
      <c r="L33" s="29">
        <f t="shared" si="0"/>
        <v>79.25</v>
      </c>
      <c r="M33" s="30">
        <f t="shared" si="2"/>
        <v>79.25</v>
      </c>
      <c r="N33" s="31" t="str">
        <f t="shared" si="1"/>
        <v>AB</v>
      </c>
      <c r="O33" s="28" t="s">
        <v>32</v>
      </c>
      <c r="P33" s="27">
        <v>0</v>
      </c>
      <c r="Q33" s="29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79.25</v>
      </c>
    </row>
    <row r="34" spans="1:17" s="32" customFormat="1" ht="24" customHeight="1" x14ac:dyDescent="0.2">
      <c r="A34" s="25" t="s">
        <v>51</v>
      </c>
      <c r="B34" s="62">
        <v>231400198</v>
      </c>
      <c r="D34" s="63" t="s">
        <v>114</v>
      </c>
      <c r="E34" s="26">
        <v>100</v>
      </c>
      <c r="F34" s="27">
        <v>90</v>
      </c>
      <c r="G34" s="27">
        <v>90</v>
      </c>
      <c r="H34" s="27"/>
      <c r="I34" s="27">
        <v>76</v>
      </c>
      <c r="J34" s="26">
        <v>76</v>
      </c>
      <c r="K34" s="28"/>
      <c r="L34" s="29">
        <f t="shared" si="0"/>
        <v>84</v>
      </c>
      <c r="M34" s="30">
        <f t="shared" si="2"/>
        <v>84</v>
      </c>
      <c r="N34" s="31" t="str">
        <f t="shared" si="1"/>
        <v>A</v>
      </c>
      <c r="O34" s="28" t="s">
        <v>32</v>
      </c>
      <c r="P34" s="27">
        <v>0</v>
      </c>
      <c r="Q34" s="29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84</v>
      </c>
    </row>
    <row r="35" spans="1:17" s="32" customFormat="1" ht="24" customHeight="1" x14ac:dyDescent="0.2">
      <c r="A35" s="25" t="s">
        <v>52</v>
      </c>
      <c r="B35" s="71">
        <v>221400177</v>
      </c>
      <c r="C35" s="72"/>
      <c r="D35" s="68" t="s">
        <v>115</v>
      </c>
      <c r="E35" s="26">
        <v>100</v>
      </c>
      <c r="F35" s="70">
        <v>95</v>
      </c>
      <c r="G35" s="27">
        <v>90</v>
      </c>
      <c r="H35" s="70"/>
      <c r="I35" s="70">
        <v>68</v>
      </c>
      <c r="J35" s="69">
        <v>86</v>
      </c>
      <c r="K35" s="28"/>
      <c r="L35" s="29">
        <f t="shared" si="0"/>
        <v>85.25</v>
      </c>
      <c r="M35" s="30">
        <f t="shared" si="2"/>
        <v>85.25</v>
      </c>
      <c r="N35" s="31" t="str">
        <f t="shared" si="1"/>
        <v>A</v>
      </c>
      <c r="O35" s="28" t="s">
        <v>32</v>
      </c>
      <c r="P35" s="27">
        <v>0</v>
      </c>
      <c r="Q35" s="29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85.25</v>
      </c>
    </row>
    <row r="36" spans="1:17" s="32" customFormat="1" ht="24" customHeight="1" x14ac:dyDescent="0.2">
      <c r="A36" s="25" t="s">
        <v>53</v>
      </c>
      <c r="B36" s="62"/>
      <c r="D36" s="63"/>
      <c r="E36" s="26"/>
      <c r="F36" s="27"/>
      <c r="G36" s="27"/>
      <c r="H36" s="27"/>
      <c r="I36" s="27"/>
      <c r="J36" s="27"/>
      <c r="K36" s="28"/>
      <c r="L36" s="29">
        <f t="shared" si="0"/>
        <v>0</v>
      </c>
      <c r="M36" s="30">
        <f t="shared" si="2"/>
        <v>0</v>
      </c>
      <c r="N36" s="31" t="str">
        <f t="shared" si="1"/>
        <v>E</v>
      </c>
      <c r="O36" s="28" t="s">
        <v>32</v>
      </c>
      <c r="P36" s="27">
        <v>0</v>
      </c>
      <c r="Q36" s="29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0</v>
      </c>
    </row>
    <row r="37" spans="1:17" s="32" customFormat="1" ht="24" customHeight="1" x14ac:dyDescent="0.2">
      <c r="A37" s="25" t="s">
        <v>54</v>
      </c>
      <c r="B37" s="62"/>
      <c r="D37" s="63"/>
      <c r="E37" s="26"/>
      <c r="F37" s="27"/>
      <c r="G37" s="27"/>
      <c r="H37" s="27"/>
      <c r="I37" s="27"/>
      <c r="J37" s="27"/>
      <c r="K37" s="28"/>
      <c r="L37" s="29">
        <f t="shared" si="0"/>
        <v>0</v>
      </c>
      <c r="M37" s="30">
        <f t="shared" si="2"/>
        <v>0</v>
      </c>
      <c r="N37" s="31" t="str">
        <f t="shared" si="1"/>
        <v>E</v>
      </c>
      <c r="O37" s="28" t="s">
        <v>32</v>
      </c>
      <c r="P37" s="27">
        <v>0</v>
      </c>
      <c r="Q37" s="29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0</v>
      </c>
    </row>
    <row r="38" spans="1:17" s="32" customFormat="1" ht="24" customHeight="1" x14ac:dyDescent="0.2">
      <c r="A38" s="25" t="s">
        <v>55</v>
      </c>
      <c r="B38" s="62"/>
      <c r="D38" s="63"/>
      <c r="E38" s="26"/>
      <c r="F38" s="27"/>
      <c r="G38" s="27"/>
      <c r="H38" s="27"/>
      <c r="I38" s="27"/>
      <c r="J38" s="27"/>
      <c r="K38" s="28"/>
      <c r="L38" s="29">
        <f t="shared" si="0"/>
        <v>0</v>
      </c>
      <c r="M38" s="30">
        <f t="shared" si="2"/>
        <v>0</v>
      </c>
      <c r="N38" s="31" t="str">
        <f t="shared" si="1"/>
        <v>E</v>
      </c>
      <c r="O38" s="28" t="s">
        <v>32</v>
      </c>
      <c r="P38" s="27">
        <v>0</v>
      </c>
      <c r="Q38" s="29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0</v>
      </c>
    </row>
    <row r="39" spans="1:17" s="32" customFormat="1" ht="24" customHeight="1" x14ac:dyDescent="0.2">
      <c r="A39" s="25" t="s">
        <v>56</v>
      </c>
      <c r="B39" s="62"/>
      <c r="D39" s="63"/>
      <c r="E39" s="26"/>
      <c r="F39" s="27"/>
      <c r="G39" s="27"/>
      <c r="H39" s="27"/>
      <c r="I39" s="27"/>
      <c r="J39" s="27"/>
      <c r="K39" s="28"/>
      <c r="L39" s="29">
        <f t="shared" si="0"/>
        <v>0</v>
      </c>
      <c r="M39" s="30">
        <f t="shared" si="2"/>
        <v>0</v>
      </c>
      <c r="N39" s="31" t="str">
        <f t="shared" si="1"/>
        <v>E</v>
      </c>
      <c r="O39" s="28" t="s">
        <v>32</v>
      </c>
      <c r="P39" s="27">
        <v>0</v>
      </c>
      <c r="Q39" s="29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0</v>
      </c>
    </row>
    <row r="40" spans="1:17" s="32" customFormat="1" ht="24" customHeight="1" x14ac:dyDescent="0.2">
      <c r="A40" s="25" t="s">
        <v>57</v>
      </c>
      <c r="B40" s="62"/>
      <c r="D40" s="63"/>
      <c r="E40" s="26"/>
      <c r="F40" s="27"/>
      <c r="G40" s="27"/>
      <c r="H40" s="27"/>
      <c r="I40" s="27"/>
      <c r="J40" s="27"/>
      <c r="K40" s="28"/>
      <c r="L40" s="29">
        <f t="shared" si="0"/>
        <v>0</v>
      </c>
      <c r="M40" s="30">
        <f t="shared" si="2"/>
        <v>0</v>
      </c>
      <c r="N40" s="31" t="str">
        <f t="shared" si="1"/>
        <v>E</v>
      </c>
      <c r="O40" s="28" t="s">
        <v>32</v>
      </c>
      <c r="P40" s="27">
        <v>0</v>
      </c>
      <c r="Q40" s="29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0</v>
      </c>
    </row>
    <row r="41" spans="1:17" s="32" customFormat="1" ht="24" customHeight="1" x14ac:dyDescent="0.2">
      <c r="A41" s="25" t="s">
        <v>58</v>
      </c>
      <c r="B41" s="62"/>
      <c r="D41" s="63"/>
      <c r="E41" s="26"/>
      <c r="F41" s="27"/>
      <c r="G41" s="27"/>
      <c r="H41" s="27"/>
      <c r="I41" s="27"/>
      <c r="J41" s="27"/>
      <c r="K41" s="28"/>
      <c r="L41" s="29">
        <f t="shared" si="0"/>
        <v>0</v>
      </c>
      <c r="M41" s="30">
        <f t="shared" si="2"/>
        <v>0</v>
      </c>
      <c r="N41" s="31" t="str">
        <f t="shared" si="1"/>
        <v>E</v>
      </c>
      <c r="O41" s="28" t="s">
        <v>32</v>
      </c>
      <c r="P41" s="27">
        <v>0</v>
      </c>
      <c r="Q41" s="29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0</v>
      </c>
    </row>
    <row r="42" spans="1:17" s="32" customFormat="1" ht="24" customHeight="1" x14ac:dyDescent="0.2">
      <c r="A42" s="25" t="s">
        <v>59</v>
      </c>
      <c r="B42" s="62"/>
      <c r="D42" s="63"/>
      <c r="E42" s="26"/>
      <c r="F42" s="27"/>
      <c r="G42" s="27"/>
      <c r="H42" s="27"/>
      <c r="I42" s="27"/>
      <c r="J42" s="27"/>
      <c r="K42" s="28"/>
      <c r="L42" s="29">
        <f t="shared" si="0"/>
        <v>0</v>
      </c>
      <c r="M42" s="30">
        <f t="shared" si="2"/>
        <v>0</v>
      </c>
      <c r="N42" s="31" t="str">
        <f t="shared" si="1"/>
        <v>E</v>
      </c>
      <c r="O42" s="28" t="s">
        <v>32</v>
      </c>
      <c r="P42" s="27">
        <v>0</v>
      </c>
      <c r="Q42" s="29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0</v>
      </c>
    </row>
    <row r="43" spans="1:17" s="32" customFormat="1" ht="24" customHeight="1" x14ac:dyDescent="0.2">
      <c r="A43" s="25" t="s">
        <v>60</v>
      </c>
      <c r="B43" s="64"/>
      <c r="D43" s="65"/>
      <c r="E43" s="26"/>
      <c r="F43" s="27"/>
      <c r="G43" s="27"/>
      <c r="H43" s="27"/>
      <c r="I43" s="27"/>
      <c r="J43" s="27"/>
      <c r="K43" s="28"/>
      <c r="L43" s="29">
        <f t="shared" si="0"/>
        <v>0</v>
      </c>
      <c r="M43" s="30">
        <f t="shared" si="2"/>
        <v>0</v>
      </c>
      <c r="N43" s="31" t="str">
        <f t="shared" si="1"/>
        <v>E</v>
      </c>
      <c r="O43" s="28" t="s">
        <v>32</v>
      </c>
      <c r="P43" s="27">
        <v>0</v>
      </c>
      <c r="Q43" s="29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0</v>
      </c>
    </row>
    <row r="44" spans="1:17" s="32" customFormat="1" ht="24" customHeight="1" x14ac:dyDescent="0.2">
      <c r="A44" s="25" t="s">
        <v>61</v>
      </c>
      <c r="B44" s="62"/>
      <c r="D44" s="63"/>
      <c r="E44" s="26"/>
      <c r="F44" s="27"/>
      <c r="G44" s="27"/>
      <c r="H44" s="27"/>
      <c r="I44" s="27"/>
      <c r="J44" s="27"/>
      <c r="K44" s="28"/>
      <c r="L44" s="29">
        <f t="shared" si="0"/>
        <v>0</v>
      </c>
      <c r="M44" s="30">
        <f t="shared" si="2"/>
        <v>0</v>
      </c>
      <c r="N44" s="31" t="str">
        <f t="shared" si="1"/>
        <v>E</v>
      </c>
      <c r="O44" s="28" t="s">
        <v>32</v>
      </c>
      <c r="P44" s="27">
        <v>0</v>
      </c>
      <c r="Q44" s="29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0</v>
      </c>
    </row>
    <row r="45" spans="1:17" s="32" customFormat="1" ht="24" customHeight="1" x14ac:dyDescent="0.2">
      <c r="A45" s="25" t="s">
        <v>62</v>
      </c>
      <c r="B45" s="62"/>
      <c r="D45" s="63"/>
      <c r="E45" s="26"/>
      <c r="F45" s="27"/>
      <c r="G45" s="27"/>
      <c r="H45" s="27"/>
      <c r="I45" s="27"/>
      <c r="J45" s="27"/>
      <c r="K45" s="28"/>
      <c r="L45" s="29">
        <f t="shared" si="0"/>
        <v>0</v>
      </c>
      <c r="M45" s="30">
        <f t="shared" si="2"/>
        <v>0</v>
      </c>
      <c r="N45" s="31" t="str">
        <f t="shared" si="1"/>
        <v>E</v>
      </c>
      <c r="O45" s="28" t="s">
        <v>32</v>
      </c>
      <c r="P45" s="27">
        <v>0</v>
      </c>
      <c r="Q45" s="29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0</v>
      </c>
    </row>
    <row r="46" spans="1:17" s="32" customFormat="1" ht="24" customHeight="1" x14ac:dyDescent="0.2">
      <c r="A46" s="25" t="s">
        <v>63</v>
      </c>
      <c r="B46" s="62"/>
      <c r="D46" s="63"/>
      <c r="E46" s="26"/>
      <c r="F46" s="27"/>
      <c r="G46" s="27"/>
      <c r="H46" s="27"/>
      <c r="I46" s="27"/>
      <c r="J46" s="27"/>
      <c r="K46" s="28"/>
      <c r="L46" s="29">
        <f t="shared" si="0"/>
        <v>0</v>
      </c>
      <c r="M46" s="30">
        <f t="shared" si="2"/>
        <v>0</v>
      </c>
      <c r="N46" s="31" t="str">
        <f t="shared" si="1"/>
        <v>E</v>
      </c>
      <c r="O46" s="28" t="s">
        <v>32</v>
      </c>
      <c r="P46" s="27">
        <v>0</v>
      </c>
      <c r="Q46" s="29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0</v>
      </c>
    </row>
    <row r="47" spans="1:17" s="32" customFormat="1" ht="24" customHeight="1" x14ac:dyDescent="0.2">
      <c r="A47" s="25" t="s">
        <v>64</v>
      </c>
      <c r="B47" s="62"/>
      <c r="D47" s="63"/>
      <c r="E47" s="26"/>
      <c r="F47" s="27"/>
      <c r="G47" s="27"/>
      <c r="H47" s="27"/>
      <c r="I47" s="27"/>
      <c r="J47" s="27"/>
      <c r="K47" s="28"/>
      <c r="L47" s="29">
        <f t="shared" si="0"/>
        <v>0</v>
      </c>
      <c r="M47" s="30">
        <f t="shared" si="2"/>
        <v>0</v>
      </c>
      <c r="N47" s="31" t="str">
        <f t="shared" si="1"/>
        <v>E</v>
      </c>
      <c r="O47" s="28" t="s">
        <v>32</v>
      </c>
      <c r="P47" s="27">
        <v>0</v>
      </c>
      <c r="Q47" s="29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0</v>
      </c>
    </row>
    <row r="48" spans="1:17" s="32" customFormat="1" ht="24" customHeight="1" x14ac:dyDescent="0.2">
      <c r="A48" s="25" t="s">
        <v>65</v>
      </c>
      <c r="B48" s="62"/>
      <c r="D48" s="63"/>
      <c r="E48" s="26"/>
      <c r="F48" s="27"/>
      <c r="G48" s="27"/>
      <c r="H48" s="27"/>
      <c r="I48" s="27"/>
      <c r="J48" s="27"/>
      <c r="K48" s="28"/>
      <c r="L48" s="29">
        <f t="shared" si="0"/>
        <v>0</v>
      </c>
      <c r="M48" s="30">
        <f t="shared" si="2"/>
        <v>0</v>
      </c>
      <c r="N48" s="31" t="str">
        <f t="shared" si="1"/>
        <v>E</v>
      </c>
      <c r="O48" s="28" t="s">
        <v>32</v>
      </c>
      <c r="P48" s="27">
        <v>0</v>
      </c>
      <c r="Q48" s="29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0</v>
      </c>
    </row>
    <row r="49" spans="1:17" s="32" customFormat="1" ht="24" customHeight="1" x14ac:dyDescent="0.2">
      <c r="A49" s="25" t="s">
        <v>66</v>
      </c>
      <c r="B49" s="62"/>
      <c r="D49" s="68"/>
      <c r="E49" s="69"/>
      <c r="F49" s="70"/>
      <c r="G49" s="70"/>
      <c r="H49" s="70"/>
      <c r="I49" s="70"/>
      <c r="J49" s="27"/>
      <c r="K49" s="28"/>
      <c r="L49" s="29">
        <f t="shared" si="0"/>
        <v>0</v>
      </c>
      <c r="M49" s="30">
        <f t="shared" si="2"/>
        <v>0</v>
      </c>
      <c r="N49" s="31" t="str">
        <f t="shared" si="1"/>
        <v>E</v>
      </c>
      <c r="O49" s="28" t="s">
        <v>32</v>
      </c>
      <c r="P49" s="27">
        <v>0</v>
      </c>
      <c r="Q49" s="29">
        <f>IF(L13&gt;0,((E49/L13)*((E13/M13)*100))+((F49/L13)*((F13/M13)*100))+((G49/L13)*((G13/M13)*100))+((H49/L13)*((H13/M13)*100))+((I49/L13)*((I13/M13)*100))+(IF((J49/L13)*((J13/M13)*100)&gt;(K49/L13)*((J13/M13)*100),(J49/L13)*((J13/M13)*100),(K49/L13)*((J13/M13)*100))))</f>
        <v>0</v>
      </c>
    </row>
    <row r="50" spans="1:17" s="32" customFormat="1" ht="24" customHeight="1" x14ac:dyDescent="0.2">
      <c r="A50" s="25" t="s">
        <v>67</v>
      </c>
      <c r="B50" s="62"/>
      <c r="C50" s="35"/>
      <c r="D50" s="63"/>
      <c r="E50" s="26"/>
      <c r="F50" s="27"/>
      <c r="G50" s="27"/>
      <c r="H50" s="27"/>
      <c r="I50" s="27"/>
      <c r="J50" s="27"/>
      <c r="K50" s="28"/>
      <c r="L50" s="29">
        <f t="shared" si="0"/>
        <v>0</v>
      </c>
      <c r="M50" s="30">
        <f t="shared" si="2"/>
        <v>0</v>
      </c>
      <c r="N50" s="31" t="str">
        <f t="shared" si="1"/>
        <v>E</v>
      </c>
      <c r="O50" s="28" t="s">
        <v>32</v>
      </c>
      <c r="P50" s="27">
        <v>0</v>
      </c>
      <c r="Q50" s="29">
        <f>IF(L13&gt;0,((E50/L13)*((E13/M13)*100))+((F50/L13)*((F13/M13)*100))+((G50/L13)*((G13/M13)*100))+((H50/L13)*((H13/M13)*100))+((I50/L13)*((I13/M13)*100))+(IF((J50/L13)*((J13/M13)*100)&gt;(K50/L13)*((J13/M13)*100),(J50/L13)*((J13/M13)*100),(K50/L13)*((J13/M13)*100))))</f>
        <v>0</v>
      </c>
    </row>
    <row r="51" spans="1:17" s="32" customFormat="1" ht="24" customHeight="1" x14ac:dyDescent="0.2">
      <c r="A51" s="25" t="s">
        <v>68</v>
      </c>
      <c r="B51" s="62"/>
      <c r="C51" s="35"/>
      <c r="D51" s="63"/>
      <c r="E51" s="26"/>
      <c r="F51" s="27"/>
      <c r="G51" s="27"/>
      <c r="H51" s="27"/>
      <c r="I51" s="27"/>
      <c r="J51" s="27"/>
      <c r="K51" s="28"/>
      <c r="L51" s="29">
        <f t="shared" si="0"/>
        <v>0</v>
      </c>
      <c r="M51" s="30">
        <f t="shared" si="2"/>
        <v>0</v>
      </c>
      <c r="N51" s="31" t="str">
        <f t="shared" si="1"/>
        <v>E</v>
      </c>
      <c r="O51" s="28" t="s">
        <v>32</v>
      </c>
      <c r="P51" s="27">
        <v>0</v>
      </c>
      <c r="Q51" s="29">
        <f>IF(L13&gt;0,((E51/L13)*((E13/M13)*100))+((F51/L13)*((F13/M13)*100))+((G51/L13)*((G13/M13)*100))+((H51/L13)*((H13/M13)*100))+((I51/L13)*((I13/M13)*100))+(IF((J51/L13)*((J13/M13)*100)&gt;(K51/L13)*((J13/M13)*100),(J51/L13)*((J13/M13)*100),(K51/L13)*((J13/M13)*100))))</f>
        <v>0</v>
      </c>
    </row>
    <row r="52" spans="1:17" s="32" customFormat="1" ht="24" customHeight="1" x14ac:dyDescent="0.2">
      <c r="A52" s="25" t="s">
        <v>69</v>
      </c>
      <c r="B52" s="62"/>
      <c r="C52" s="35"/>
      <c r="D52" s="63"/>
      <c r="E52" s="26"/>
      <c r="F52" s="27"/>
      <c r="G52" s="27"/>
      <c r="H52" s="27"/>
      <c r="I52" s="27"/>
      <c r="J52" s="27"/>
      <c r="K52" s="28"/>
      <c r="L52" s="29">
        <f t="shared" si="0"/>
        <v>0</v>
      </c>
      <c r="M52" s="30">
        <f t="shared" si="2"/>
        <v>0</v>
      </c>
      <c r="N52" s="31" t="str">
        <f t="shared" si="1"/>
        <v>E</v>
      </c>
      <c r="O52" s="28" t="s">
        <v>32</v>
      </c>
      <c r="P52" s="27">
        <v>0</v>
      </c>
      <c r="Q52" s="29">
        <f>IF(L13&gt;0,((E52/L13)*((E13/M13)*100))+((F52/L13)*((F13/M13)*100))+((G52/L13)*((G13/M13)*100))+((H52/L13)*((H13/M13)*100))+((I52/L13)*((I13/M13)*100))+(IF((J52/L13)*((J13/M13)*100)&gt;(K52/L13)*((J13/M13)*100),(J52/L13)*((J13/M13)*100),(K52/L13)*((J13/M13)*100))))</f>
        <v>0</v>
      </c>
    </row>
    <row r="53" spans="1:17" s="32" customFormat="1" ht="24" customHeight="1" x14ac:dyDescent="0.2">
      <c r="A53" s="25" t="s">
        <v>70</v>
      </c>
      <c r="B53" s="66"/>
      <c r="C53" s="35"/>
      <c r="D53" s="67"/>
      <c r="E53" s="26"/>
      <c r="F53" s="27"/>
      <c r="G53" s="27"/>
      <c r="H53" s="27"/>
      <c r="I53" s="27"/>
      <c r="J53" s="27"/>
      <c r="K53" s="28"/>
      <c r="L53" s="29">
        <f>IF(INT(Q53)=0,P53,IF(INT(P53)&gt;INT(Q53),P53,Q53))</f>
        <v>0</v>
      </c>
      <c r="M53" s="30">
        <f t="shared" si="2"/>
        <v>0</v>
      </c>
      <c r="N53" s="31" t="str">
        <f t="shared" si="1"/>
        <v>E</v>
      </c>
      <c r="O53" s="28" t="s">
        <v>32</v>
      </c>
      <c r="P53" s="27">
        <v>0</v>
      </c>
      <c r="Q53" s="29">
        <f>IF(L13&gt;0,((E53/L13)*((E13/M13)*100))+((F53/L13)*((F13/M13)*100))+((G53/L13)*((G13/M13)*100))+((H53/L13)*((H13/M13)*100))+((I53/L13)*((I13/M13)*100))+(IF((J53/L13)*((J13/M13)*100)&gt;(K53/L13)*((J13/M13)*100),(J53/L13)*((J13/M13)*100),(K53/L13)*((J13/M13)*100))))</f>
        <v>0</v>
      </c>
    </row>
    <row r="54" spans="1:17" s="32" customFormat="1" ht="24" customHeight="1" x14ac:dyDescent="0.2">
      <c r="A54" s="25" t="s">
        <v>71</v>
      </c>
      <c r="B54" s="62"/>
      <c r="D54" s="63"/>
      <c r="E54" s="26"/>
      <c r="F54" s="27"/>
      <c r="G54" s="27"/>
      <c r="H54" s="27"/>
      <c r="I54" s="27"/>
      <c r="J54" s="27"/>
      <c r="K54" s="28"/>
      <c r="L54" s="29">
        <f>IF(INT(Q54)=0,P54,IF(INT(P54)&gt;INT(Q54),P54,Q54))</f>
        <v>0</v>
      </c>
      <c r="M54" s="30">
        <f t="shared" si="2"/>
        <v>0</v>
      </c>
      <c r="N54" s="31" t="str">
        <f>IF(M54&gt;=80,"A",IF(M54&gt;=75,"AB",IF(M54&gt;=70,"B",IF(M54&gt;=65,"BC",IF(M54&gt;=60,"C",IF(M54&gt;=50,"D","E"))))))</f>
        <v>E</v>
      </c>
      <c r="O54" s="28" t="s">
        <v>32</v>
      </c>
      <c r="P54" s="27">
        <v>0</v>
      </c>
      <c r="Q54" s="29">
        <f>IF(L13&gt;0,((E54/L13)*((E13/M13)*100))+((F54/L13)*((F13/M13)*100))+((G54/L13)*((G13/M13)*100))+((H54/L13)*((H13/M13)*100))+((I54/L13)*((I13/M13)*100))+(IF((J54/L13)*((J13/M13)*100)&gt;(K54/L13)*((J13/M13)*100),(J54/L13)*((J13/M13)*100),(K54/L13)*((J13/M13)*100))))</f>
        <v>0</v>
      </c>
    </row>
    <row r="55" spans="1:17" s="32" customFormat="1" ht="24" customHeight="1" x14ac:dyDescent="0.2">
      <c r="A55" s="25" t="s">
        <v>72</v>
      </c>
      <c r="B55" s="33"/>
      <c r="C55" s="36"/>
      <c r="D55" s="34"/>
      <c r="E55" s="26"/>
      <c r="F55" s="27"/>
      <c r="G55" s="27"/>
      <c r="H55" s="27"/>
      <c r="I55" s="27"/>
      <c r="J55" s="27"/>
      <c r="K55" s="28"/>
      <c r="L55" s="29">
        <f>IF(INT(Q55)=0,P55,IF(INT(P55)&gt;INT(Q55),P55,Q55))</f>
        <v>0</v>
      </c>
      <c r="M55" s="30">
        <f t="shared" si="2"/>
        <v>0</v>
      </c>
      <c r="N55" s="37" t="str">
        <f>IF(M55&gt;=80,"A",IF(M55&gt;=75,"AB",IF(M55&gt;=70,"B",IF(M55&gt;=65,"BC",IF(M55&gt;=60,"C",IF(M55&gt;=50,"D","E"))))))</f>
        <v>E</v>
      </c>
      <c r="O55" s="38" t="s">
        <v>32</v>
      </c>
      <c r="P55" s="39">
        <v>0</v>
      </c>
      <c r="Q55" s="40">
        <f>IF(L13&gt;0,((E55/L13)*((E13/M13)*100))+((F55/L13)*((F13/M13)*100))+((G55/L13)*((G13/M13)*100))+((H55/L13)*((H13/M13)*100))+((I55/L13)*((I13/M13)*100))+(IF((J55/L13)*((J13/M13)*100)&gt;(K55/L13)*((J13/M13)*100),(J55/L13)*((J13/M13)*100),(K55/L13)*((J13/M13)*100))))</f>
        <v>0</v>
      </c>
    </row>
    <row r="56" spans="1:17" s="32" customFormat="1" ht="24" customHeight="1" x14ac:dyDescent="0.2">
      <c r="A56" s="25" t="s">
        <v>73</v>
      </c>
      <c r="B56" s="33"/>
      <c r="C56" s="36"/>
      <c r="D56" s="34"/>
      <c r="E56" s="26"/>
      <c r="F56" s="27"/>
      <c r="G56" s="27"/>
      <c r="H56" s="27"/>
      <c r="I56" s="27"/>
      <c r="J56" s="27"/>
      <c r="K56" s="28"/>
      <c r="L56" s="29">
        <f t="shared" ref="L56:L61" si="3">IF(INT(Q56)=0,P56,IF(INT(P56)&gt;INT(Q56),P56,Q56))</f>
        <v>0</v>
      </c>
      <c r="M56" s="30">
        <f>L56</f>
        <v>0</v>
      </c>
      <c r="N56" s="37" t="str">
        <f t="shared" ref="N56:N61" si="4">IF(M56&gt;=80,"A",IF(M56&gt;=75,"AB",IF(M56&gt;=70,"B",IF(M56&gt;=65,"BC",IF(M56&gt;=60,"C",IF(M56&gt;=50,"D","E"))))))</f>
        <v>E</v>
      </c>
      <c r="O56" s="38" t="s">
        <v>32</v>
      </c>
      <c r="P56" s="39">
        <v>0</v>
      </c>
      <c r="Q56" s="40">
        <f>IF(L13&gt;0,((E56/L13)*((E13/M13)*100))+((F56/L13)*((F13/M13)*100))+((G56/L13)*((G13/M13)*100))+((H56/L13)*((H13/M13)*100))+((I56/L13)*((I13/M13)*100))+(IF((J56/L13)*((J13/M13)*100)&gt;(K56/L13)*((J13/M13)*100),(J56/L13)*((J13/M13)*100),(K56/L13)*((J13/M13)*100))))</f>
        <v>0</v>
      </c>
    </row>
    <row r="57" spans="1:17" s="32" customFormat="1" ht="24" customHeight="1" x14ac:dyDescent="0.2">
      <c r="A57" s="25" t="s">
        <v>74</v>
      </c>
      <c r="B57" s="33"/>
      <c r="C57" s="36"/>
      <c r="D57" s="34"/>
      <c r="E57" s="26"/>
      <c r="F57" s="27"/>
      <c r="G57" s="27"/>
      <c r="H57" s="27"/>
      <c r="I57" s="27"/>
      <c r="J57" s="27"/>
      <c r="K57" s="28"/>
      <c r="L57" s="29">
        <f t="shared" si="3"/>
        <v>0</v>
      </c>
      <c r="M57" s="30">
        <f t="shared" ref="M57:M61" si="5">L57</f>
        <v>0</v>
      </c>
      <c r="N57" s="37" t="str">
        <f t="shared" si="4"/>
        <v>E</v>
      </c>
      <c r="O57" s="38" t="s">
        <v>32</v>
      </c>
      <c r="P57" s="39">
        <v>0</v>
      </c>
      <c r="Q57" s="40">
        <f>IF(L13&gt;0,((E57/L13)*((E13/M13)*100))+((F57/L13)*((F13/M13)*100))+((G57/L13)*((G13/M13)*100))+((H57/L13)*((H13/M13)*100))+((I57/L13)*((I13/M13)*100))+(IF((J57/L13)*((J13/M13)*100)&gt;(K57/L13)*((J13/M13)*100),(J57/L13)*((J13/M13)*100),(K57/L13)*((J13/M13)*100))))</f>
        <v>0</v>
      </c>
    </row>
    <row r="58" spans="1:17" s="32" customFormat="1" ht="24" customHeight="1" x14ac:dyDescent="0.2">
      <c r="A58" s="25" t="s">
        <v>75</v>
      </c>
      <c r="B58" s="33"/>
      <c r="C58" s="36"/>
      <c r="D58" s="34"/>
      <c r="E58" s="26"/>
      <c r="F58" s="27"/>
      <c r="G58" s="27"/>
      <c r="H58" s="27"/>
      <c r="I58" s="27"/>
      <c r="J58" s="27"/>
      <c r="K58" s="28"/>
      <c r="L58" s="29">
        <f t="shared" si="3"/>
        <v>0</v>
      </c>
      <c r="M58" s="30">
        <f t="shared" si="5"/>
        <v>0</v>
      </c>
      <c r="N58" s="37" t="str">
        <f t="shared" si="4"/>
        <v>E</v>
      </c>
      <c r="O58" s="38" t="s">
        <v>32</v>
      </c>
      <c r="P58" s="39">
        <v>0</v>
      </c>
      <c r="Q58" s="40">
        <f>IF(L13&gt;0,((E58/L13)*((E13/M13)*100))+((F58/L13)*((F13/M13)*100))+((G58/L13)*((G13/M13)*100))+((H58/L13)*((H13/M13)*100))+((I58/L13)*((I13/M13)*100))+(IF((J58/L13)*((J13/M13)*100)&gt;(K58/L13)*((J13/M13)*100),(J58/L13)*((J13/M13)*100),(K58/L13)*((J13/M13)*100))))</f>
        <v>0</v>
      </c>
    </row>
    <row r="59" spans="1:17" s="32" customFormat="1" ht="24" customHeight="1" x14ac:dyDescent="0.2">
      <c r="A59" s="25" t="s">
        <v>76</v>
      </c>
      <c r="B59" s="33"/>
      <c r="C59" s="36"/>
      <c r="D59" s="34"/>
      <c r="E59" s="26"/>
      <c r="F59" s="27"/>
      <c r="G59" s="27"/>
      <c r="H59" s="27"/>
      <c r="I59" s="27"/>
      <c r="J59" s="27"/>
      <c r="K59" s="28"/>
      <c r="L59" s="29">
        <f t="shared" si="3"/>
        <v>0</v>
      </c>
      <c r="M59" s="30">
        <f t="shared" si="5"/>
        <v>0</v>
      </c>
      <c r="N59" s="37" t="str">
        <f t="shared" si="4"/>
        <v>E</v>
      </c>
      <c r="O59" s="38" t="s">
        <v>32</v>
      </c>
      <c r="P59" s="39">
        <v>0</v>
      </c>
      <c r="Q59" s="40">
        <f>IF(L13&gt;0,((E59/L13)*((E13/M13)*100))+((F59/L13)*((F13/M13)*100))+((G59/L13)*((G13/M13)*100))+((H59/L13)*((H13/M13)*100))+((I59/L13)*((I13/M13)*100))+(IF((J59/L13)*((J13/M13)*100)&gt;(K59/L13)*((J13/M13)*100),(J59/L13)*((J13/M13)*100),(K59/L13)*((J13/M13)*100))))</f>
        <v>0</v>
      </c>
    </row>
    <row r="60" spans="1:17" s="32" customFormat="1" ht="24" customHeight="1" x14ac:dyDescent="0.2">
      <c r="A60" s="25" t="s">
        <v>77</v>
      </c>
      <c r="B60" s="33"/>
      <c r="C60" s="36"/>
      <c r="D60" s="34"/>
      <c r="E60" s="26"/>
      <c r="F60" s="27"/>
      <c r="G60" s="27"/>
      <c r="H60" s="27"/>
      <c r="I60" s="27"/>
      <c r="J60" s="27"/>
      <c r="K60" s="28"/>
      <c r="L60" s="29">
        <f t="shared" si="3"/>
        <v>0</v>
      </c>
      <c r="M60" s="30">
        <f t="shared" si="5"/>
        <v>0</v>
      </c>
      <c r="N60" s="37" t="str">
        <f t="shared" si="4"/>
        <v>E</v>
      </c>
      <c r="O60" s="38" t="s">
        <v>32</v>
      </c>
      <c r="P60" s="39">
        <v>0</v>
      </c>
      <c r="Q60" s="40">
        <f>IF(L13&gt;0,((E60/L13)*((E13/M13)*100))+((F60/L13)*((F13/M13)*100))+((G60/L13)*((G13/M13)*100))+((H60/L13)*((H13/M13)*100))+((I60/L13)*((I13/M13)*100))+(IF((J60/L13)*((J13/M13)*100)&gt;(K60/L13)*((J13/M13)*100),(J60/L13)*((J13/M13)*100),(K60/L13)*((J13/M13)*100))))</f>
        <v>0</v>
      </c>
    </row>
    <row r="61" spans="1:17" s="32" customFormat="1" ht="24" customHeight="1" x14ac:dyDescent="0.2">
      <c r="A61" s="25" t="s">
        <v>78</v>
      </c>
      <c r="B61" s="33"/>
      <c r="C61" s="36"/>
      <c r="D61" s="34"/>
      <c r="E61" s="26"/>
      <c r="F61" s="27"/>
      <c r="G61" s="27"/>
      <c r="H61" s="27"/>
      <c r="I61" s="27"/>
      <c r="J61" s="27"/>
      <c r="K61" s="28"/>
      <c r="L61" s="29">
        <f t="shared" si="3"/>
        <v>0</v>
      </c>
      <c r="M61" s="30">
        <f t="shared" si="5"/>
        <v>0</v>
      </c>
      <c r="N61" s="37" t="str">
        <f t="shared" si="4"/>
        <v>E</v>
      </c>
      <c r="O61" s="38" t="s">
        <v>32</v>
      </c>
      <c r="P61" s="39">
        <v>0</v>
      </c>
      <c r="Q61" s="40">
        <f>IF(L13&gt;0,((E61/L13)*((E13/M13)*100))+((F61/L13)*((F13/M13)*100))+((G61/L13)*((G13/M13)*100))+((H61/L13)*((H13/M13)*100))+((I61/L13)*((I13/M13)*100))+(IF((J61/L13)*((J13/M13)*100)&gt;(K61/L13)*((J13/M13)*100),(J61/L13)*((J13/M13)*100),(K61/L13)*((J13/M13)*100))))</f>
        <v>0</v>
      </c>
    </row>
    <row r="62" spans="1:17" ht="14.25" customHeight="1" x14ac:dyDescent="0.2">
      <c r="A62" s="2"/>
      <c r="B62" s="4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</row>
    <row r="63" spans="1:17" s="42" customFormat="1" ht="12.75" x14ac:dyDescent="0.2">
      <c r="D63" s="43" t="s">
        <v>79</v>
      </c>
      <c r="E63" s="43" t="s">
        <v>80</v>
      </c>
      <c r="F63" s="43" t="s">
        <v>81</v>
      </c>
      <c r="J63" s="44"/>
      <c r="K63" s="44"/>
      <c r="L63" s="44"/>
      <c r="Q63" s="45"/>
    </row>
    <row r="64" spans="1:17" s="42" customFormat="1" ht="12.75" x14ac:dyDescent="0.2">
      <c r="D64" s="46" t="s">
        <v>82</v>
      </c>
      <c r="E64" s="46">
        <f>COUNTIF(N14:N61,"A")</f>
        <v>16</v>
      </c>
      <c r="F64" s="47">
        <f>E64/$A$61</f>
        <v>0.33333333333333331</v>
      </c>
      <c r="J64" s="48"/>
      <c r="K64" s="48"/>
      <c r="L64" s="48"/>
      <c r="Q64" s="45"/>
    </row>
    <row r="65" spans="1:17" s="42" customFormat="1" ht="12.75" x14ac:dyDescent="0.2">
      <c r="D65" s="46" t="s">
        <v>83</v>
      </c>
      <c r="E65" s="46">
        <f>COUNTIF(N14:N61,"AB")</f>
        <v>3</v>
      </c>
      <c r="F65" s="47">
        <f t="shared" ref="F65:F71" si="6">E65/$A$61</f>
        <v>6.25E-2</v>
      </c>
      <c r="J65" s="48"/>
      <c r="K65" s="48"/>
      <c r="L65" s="48"/>
      <c r="Q65" s="45"/>
    </row>
    <row r="66" spans="1:17" s="42" customFormat="1" ht="12.75" x14ac:dyDescent="0.2">
      <c r="D66" s="46" t="s">
        <v>84</v>
      </c>
      <c r="E66" s="46">
        <f>COUNTIF(N14:N61,"B")</f>
        <v>2</v>
      </c>
      <c r="F66" s="47">
        <f t="shared" si="6"/>
        <v>4.1666666666666664E-2</v>
      </c>
      <c r="J66" s="48"/>
      <c r="K66" s="48"/>
      <c r="L66" s="48"/>
      <c r="Q66" s="45"/>
    </row>
    <row r="67" spans="1:17" s="42" customFormat="1" ht="12.75" x14ac:dyDescent="0.2">
      <c r="D67" s="46" t="s">
        <v>85</v>
      </c>
      <c r="E67" s="46">
        <f>COUNTIF(N14:N61,"BC")</f>
        <v>1</v>
      </c>
      <c r="F67" s="47">
        <f t="shared" si="6"/>
        <v>2.0833333333333332E-2</v>
      </c>
      <c r="J67" s="48"/>
      <c r="K67" s="48"/>
      <c r="L67" s="48"/>
      <c r="Q67" s="45"/>
    </row>
    <row r="68" spans="1:17" s="42" customFormat="1" ht="12.75" x14ac:dyDescent="0.2">
      <c r="D68" s="46" t="s">
        <v>86</v>
      </c>
      <c r="E68" s="46">
        <f>COUNTIF(N14:N61,"C")</f>
        <v>0</v>
      </c>
      <c r="F68" s="47">
        <f t="shared" si="6"/>
        <v>0</v>
      </c>
      <c r="J68" s="48"/>
      <c r="K68" s="48"/>
      <c r="L68" s="48"/>
      <c r="Q68" s="45"/>
    </row>
    <row r="69" spans="1:17" s="42" customFormat="1" ht="12.75" x14ac:dyDescent="0.2">
      <c r="D69" s="46" t="s">
        <v>87</v>
      </c>
      <c r="E69" s="46">
        <f>COUNTIF(N14:N61,"D")</f>
        <v>0</v>
      </c>
      <c r="F69" s="47">
        <f t="shared" si="6"/>
        <v>0</v>
      </c>
      <c r="J69" s="48"/>
      <c r="K69" s="48"/>
      <c r="L69" s="48"/>
      <c r="Q69" s="45"/>
    </row>
    <row r="70" spans="1:17" s="42" customFormat="1" ht="12.75" x14ac:dyDescent="0.2">
      <c r="D70" s="46" t="s">
        <v>88</v>
      </c>
      <c r="E70" s="46">
        <f>COUNTIF(N14:N61,"E")</f>
        <v>26</v>
      </c>
      <c r="F70" s="47">
        <f t="shared" si="6"/>
        <v>0.54166666666666663</v>
      </c>
      <c r="J70" s="48"/>
      <c r="K70" s="48"/>
      <c r="L70" s="48"/>
      <c r="Q70" s="45"/>
    </row>
    <row r="71" spans="1:17" s="42" customFormat="1" ht="12.75" x14ac:dyDescent="0.2">
      <c r="D71" s="49" t="s">
        <v>89</v>
      </c>
      <c r="E71" s="46">
        <f>SUM(E64:E70)</f>
        <v>48</v>
      </c>
      <c r="F71" s="47">
        <f t="shared" si="6"/>
        <v>1</v>
      </c>
      <c r="J71" s="48"/>
      <c r="K71" s="48"/>
      <c r="L71" s="48"/>
      <c r="Q71" s="45"/>
    </row>
    <row r="72" spans="1:17" s="50" customFormat="1" ht="21.75" customHeight="1" x14ac:dyDescent="0.2">
      <c r="G72" s="51"/>
      <c r="H72" s="51"/>
      <c r="I72" s="52"/>
      <c r="J72" s="52"/>
      <c r="K72" s="52"/>
      <c r="L72" s="52"/>
      <c r="Q72" s="53"/>
    </row>
    <row r="73" spans="1:17" s="50" customFormat="1" ht="21.75" customHeight="1" x14ac:dyDescent="0.2">
      <c r="G73" s="51"/>
      <c r="H73" s="51"/>
      <c r="I73" s="32" t="s">
        <v>126</v>
      </c>
      <c r="J73" s="52"/>
      <c r="K73" s="52"/>
      <c r="L73" s="52"/>
      <c r="Q73" s="53"/>
    </row>
    <row r="74" spans="1:17" s="32" customFormat="1" ht="12" x14ac:dyDescent="0.2">
      <c r="D74" s="54"/>
      <c r="E74" s="55"/>
      <c r="F74" s="52"/>
      <c r="I74" s="32" t="s">
        <v>90</v>
      </c>
      <c r="Q74" s="56"/>
    </row>
    <row r="75" spans="1:17" s="32" customFormat="1" ht="12" x14ac:dyDescent="0.2">
      <c r="D75" s="54"/>
      <c r="E75" s="55"/>
      <c r="F75" s="52"/>
      <c r="Q75" s="56"/>
    </row>
    <row r="76" spans="1:17" s="32" customFormat="1" ht="12.75" x14ac:dyDescent="0.2">
      <c r="D76" s="54"/>
      <c r="E76" s="55"/>
      <c r="F76" s="52"/>
      <c r="I76"/>
      <c r="Q76" s="56"/>
    </row>
    <row r="77" spans="1:17" s="32" customFormat="1" ht="12" x14ac:dyDescent="0.2">
      <c r="Q77" s="56"/>
    </row>
    <row r="78" spans="1:17" s="32" customFormat="1" ht="12" x14ac:dyDescent="0.2">
      <c r="I78" s="32" t="s">
        <v>127</v>
      </c>
      <c r="Q78" s="56"/>
    </row>
    <row r="79" spans="1:17" s="32" customFormat="1" ht="12" x14ac:dyDescent="0.2">
      <c r="Q79" s="56"/>
    </row>
    <row r="80" spans="1:17" s="59" customFormat="1" ht="14.25" customHeight="1" x14ac:dyDescent="0.2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8"/>
    </row>
    <row r="81" spans="1:17" s="59" customFormat="1" ht="14.25" customHeight="1" x14ac:dyDescent="0.2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8"/>
    </row>
    <row r="82" spans="1:17" s="59" customFormat="1" ht="14.25" customHeight="1" x14ac:dyDescent="0.2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8"/>
    </row>
    <row r="83" spans="1:17" s="59" customFormat="1" ht="14.25" customHeight="1" x14ac:dyDescent="0.2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8"/>
    </row>
    <row r="84" spans="1:17" s="59" customFormat="1" ht="14.25" customHeight="1" x14ac:dyDescent="0.2">
      <c r="A84" s="57"/>
      <c r="B84" s="57"/>
      <c r="C84" s="57"/>
      <c r="D84" s="57"/>
      <c r="E84" s="57"/>
      <c r="F84" s="57"/>
      <c r="G84" s="57"/>
      <c r="H84" s="57"/>
      <c r="J84" s="57"/>
      <c r="K84" s="57"/>
      <c r="L84" s="57"/>
      <c r="M84" s="57"/>
      <c r="N84" s="57"/>
      <c r="O84" s="57"/>
      <c r="P84" s="57"/>
      <c r="Q84" s="58"/>
    </row>
    <row r="85" spans="1:17" s="59" customFormat="1" ht="14.25" customHeight="1" x14ac:dyDescent="0.2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8"/>
    </row>
    <row r="86" spans="1:17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</row>
    <row r="87" spans="1:17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</row>
    <row r="88" spans="1:17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</row>
    <row r="89" spans="1:17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"/>
    </row>
    <row r="90" spans="1:17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"/>
    </row>
    <row r="91" spans="1:17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</row>
    <row r="92" spans="1:17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</row>
    <row r="93" spans="1:17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</row>
    <row r="94" spans="1:17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</row>
    <row r="95" spans="1:17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</row>
    <row r="96" spans="1:17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</row>
    <row r="97" spans="1:17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</row>
    <row r="98" spans="1:17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"/>
    </row>
    <row r="99" spans="1:17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</row>
    <row r="100" spans="1:17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"/>
    </row>
    <row r="101" spans="1:17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"/>
    </row>
    <row r="102" spans="1:17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3"/>
    </row>
    <row r="103" spans="1:17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3"/>
    </row>
    <row r="104" spans="1:17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3"/>
    </row>
    <row r="105" spans="1:17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3"/>
    </row>
    <row r="106" spans="1:17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3"/>
    </row>
    <row r="107" spans="1:17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3"/>
    </row>
    <row r="108" spans="1:17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3"/>
    </row>
    <row r="109" spans="1:17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"/>
    </row>
    <row r="110" spans="1:17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3"/>
    </row>
    <row r="111" spans="1:17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3"/>
    </row>
    <row r="112" spans="1:17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3"/>
    </row>
    <row r="113" spans="1:17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3"/>
    </row>
    <row r="114" spans="1:17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3"/>
    </row>
    <row r="115" spans="1:17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"/>
    </row>
    <row r="116" spans="1:17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3"/>
    </row>
    <row r="117" spans="1:17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3"/>
    </row>
    <row r="118" spans="1:17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"/>
    </row>
    <row r="119" spans="1:17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3"/>
    </row>
    <row r="120" spans="1:17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3"/>
    </row>
    <row r="121" spans="1:17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3"/>
    </row>
    <row r="122" spans="1:17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"/>
    </row>
    <row r="123" spans="1:17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3"/>
    </row>
    <row r="124" spans="1:17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3"/>
    </row>
    <row r="125" spans="1:17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3"/>
    </row>
    <row r="126" spans="1:17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"/>
    </row>
    <row r="127" spans="1:17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3"/>
    </row>
    <row r="128" spans="1:17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3"/>
    </row>
    <row r="129" spans="1:17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3"/>
    </row>
    <row r="130" spans="1:17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3"/>
    </row>
    <row r="131" spans="1:17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3"/>
    </row>
    <row r="132" spans="1:17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3"/>
    </row>
    <row r="133" spans="1:17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3"/>
    </row>
    <row r="134" spans="1:17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3"/>
    </row>
    <row r="135" spans="1:17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3"/>
    </row>
    <row r="136" spans="1:17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3"/>
    </row>
    <row r="137" spans="1:17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3"/>
    </row>
    <row r="138" spans="1:17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3"/>
    </row>
    <row r="139" spans="1:17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3"/>
    </row>
    <row r="140" spans="1:17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3"/>
    </row>
    <row r="141" spans="1:17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3"/>
    </row>
    <row r="142" spans="1:17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3"/>
    </row>
    <row r="143" spans="1:17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3"/>
    </row>
    <row r="144" spans="1:17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3"/>
    </row>
    <row r="145" spans="1:17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3"/>
    </row>
    <row r="146" spans="1:17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3"/>
    </row>
    <row r="147" spans="1:17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3"/>
    </row>
    <row r="148" spans="1:17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3"/>
    </row>
    <row r="149" spans="1:17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3"/>
    </row>
    <row r="150" spans="1:17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3"/>
    </row>
    <row r="151" spans="1:17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3"/>
    </row>
    <row r="152" spans="1:17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3"/>
    </row>
    <row r="153" spans="1:17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3"/>
    </row>
    <row r="154" spans="1:17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3"/>
    </row>
    <row r="155" spans="1:17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3"/>
    </row>
    <row r="156" spans="1:17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3"/>
    </row>
    <row r="157" spans="1:17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3"/>
    </row>
    <row r="158" spans="1:17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3"/>
    </row>
    <row r="159" spans="1:17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3"/>
    </row>
    <row r="160" spans="1:17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3"/>
    </row>
    <row r="161" spans="1:17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3"/>
    </row>
    <row r="162" spans="1:17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3"/>
    </row>
    <row r="163" spans="1:17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3"/>
    </row>
    <row r="164" spans="1:17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3"/>
    </row>
    <row r="165" spans="1:17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3"/>
    </row>
    <row r="166" spans="1:17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3"/>
    </row>
    <row r="167" spans="1:17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3"/>
    </row>
    <row r="168" spans="1:17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3"/>
    </row>
    <row r="169" spans="1:17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3"/>
    </row>
    <row r="170" spans="1:17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3"/>
    </row>
    <row r="171" spans="1:17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3"/>
    </row>
    <row r="172" spans="1:17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3"/>
    </row>
    <row r="173" spans="1:17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3"/>
    </row>
    <row r="174" spans="1:17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3"/>
    </row>
    <row r="175" spans="1:17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3"/>
    </row>
    <row r="176" spans="1:17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"/>
    </row>
    <row r="177" spans="1:17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3"/>
    </row>
    <row r="178" spans="1:17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3"/>
    </row>
    <row r="179" spans="1:17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3"/>
    </row>
    <row r="180" spans="1:17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"/>
    </row>
    <row r="181" spans="1:17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3"/>
    </row>
    <row r="182" spans="1:17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3"/>
    </row>
    <row r="183" spans="1:17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3"/>
    </row>
    <row r="184" spans="1:17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3"/>
    </row>
    <row r="185" spans="1:17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3"/>
    </row>
    <row r="186" spans="1:17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3"/>
    </row>
    <row r="187" spans="1:17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3"/>
    </row>
    <row r="188" spans="1:17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3"/>
    </row>
    <row r="189" spans="1:17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3"/>
    </row>
    <row r="190" spans="1:17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3"/>
    </row>
    <row r="191" spans="1:17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3"/>
    </row>
    <row r="192" spans="1:17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3"/>
    </row>
    <row r="193" spans="1:17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3"/>
    </row>
    <row r="194" spans="1:17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3"/>
    </row>
    <row r="195" spans="1:17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3"/>
    </row>
    <row r="196" spans="1:17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3"/>
    </row>
    <row r="197" spans="1:17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3"/>
    </row>
    <row r="198" spans="1:17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3"/>
    </row>
    <row r="199" spans="1:17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3"/>
    </row>
    <row r="200" spans="1:17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3"/>
    </row>
    <row r="201" spans="1:17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3"/>
    </row>
    <row r="202" spans="1:17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3"/>
    </row>
    <row r="203" spans="1:17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3"/>
    </row>
    <row r="204" spans="1:17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3"/>
    </row>
    <row r="205" spans="1:17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3"/>
    </row>
    <row r="206" spans="1:17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"/>
    </row>
    <row r="207" spans="1:17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3"/>
    </row>
    <row r="208" spans="1:17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3"/>
    </row>
    <row r="209" spans="1:17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3"/>
    </row>
    <row r="210" spans="1:17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"/>
    </row>
    <row r="211" spans="1:17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3"/>
    </row>
    <row r="212" spans="1:17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3"/>
    </row>
    <row r="213" spans="1:17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3"/>
    </row>
    <row r="214" spans="1:17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3"/>
    </row>
    <row r="215" spans="1:17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3"/>
    </row>
    <row r="216" spans="1:17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3"/>
    </row>
    <row r="217" spans="1:17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3"/>
    </row>
    <row r="218" spans="1:17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3"/>
    </row>
    <row r="219" spans="1:17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3"/>
    </row>
    <row r="220" spans="1:17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3"/>
    </row>
    <row r="221" spans="1:17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3"/>
    </row>
    <row r="222" spans="1:17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3"/>
    </row>
    <row r="223" spans="1:17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3"/>
    </row>
    <row r="224" spans="1:17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3"/>
    </row>
    <row r="225" spans="1:17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3"/>
    </row>
    <row r="226" spans="1:17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3"/>
    </row>
    <row r="227" spans="1:17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3"/>
    </row>
    <row r="228" spans="1:17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3"/>
    </row>
    <row r="229" spans="1:17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3"/>
    </row>
    <row r="230" spans="1:17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"/>
    </row>
    <row r="231" spans="1:17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"/>
    </row>
    <row r="232" spans="1:17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"/>
    </row>
    <row r="233" spans="1:17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"/>
    </row>
    <row r="234" spans="1:17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3"/>
    </row>
    <row r="235" spans="1:17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"/>
    </row>
    <row r="236" spans="1:17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"/>
    </row>
    <row r="237" spans="1:17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3"/>
    </row>
    <row r="238" spans="1:17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"/>
    </row>
    <row r="239" spans="1:17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"/>
    </row>
    <row r="240" spans="1:17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3"/>
    </row>
    <row r="241" spans="1:17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"/>
    </row>
    <row r="242" spans="1:17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"/>
    </row>
    <row r="243" spans="1:17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"/>
    </row>
    <row r="244" spans="1:17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"/>
    </row>
    <row r="245" spans="1:17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"/>
    </row>
    <row r="246" spans="1:17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"/>
    </row>
    <row r="247" spans="1:17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"/>
    </row>
    <row r="248" spans="1:17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3"/>
    </row>
    <row r="249" spans="1:17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"/>
    </row>
    <row r="250" spans="1:17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"/>
    </row>
    <row r="251" spans="1:17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"/>
    </row>
    <row r="252" spans="1:17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"/>
    </row>
    <row r="253" spans="1:17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"/>
    </row>
    <row r="254" spans="1:17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"/>
    </row>
    <row r="255" spans="1:17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"/>
    </row>
    <row r="256" spans="1:17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"/>
    </row>
    <row r="257" spans="1:17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"/>
    </row>
    <row r="258" spans="1:17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"/>
    </row>
    <row r="259" spans="1:17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"/>
    </row>
    <row r="260" spans="1:17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"/>
    </row>
    <row r="261" spans="1:17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"/>
    </row>
    <row r="262" spans="1:17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"/>
    </row>
    <row r="263" spans="1:17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"/>
    </row>
    <row r="264" spans="1:17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"/>
    </row>
    <row r="265" spans="1:17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"/>
    </row>
    <row r="266" spans="1:17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"/>
    </row>
    <row r="267" spans="1:17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3"/>
    </row>
    <row r="268" spans="1:17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"/>
    </row>
    <row r="269" spans="1:17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"/>
    </row>
    <row r="270" spans="1:17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"/>
    </row>
    <row r="271" spans="1:17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"/>
    </row>
    <row r="272" spans="1:17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"/>
    </row>
    <row r="273" spans="1:17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"/>
    </row>
    <row r="274" spans="1:17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"/>
    </row>
    <row r="275" spans="1:17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"/>
    </row>
    <row r="276" spans="1:17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"/>
    </row>
    <row r="277" spans="1:17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"/>
    </row>
    <row r="278" spans="1:17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"/>
    </row>
    <row r="279" spans="1:17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"/>
    </row>
    <row r="280" spans="1:17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"/>
    </row>
    <row r="281" spans="1:17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"/>
    </row>
    <row r="282" spans="1:17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"/>
    </row>
    <row r="283" spans="1:17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"/>
    </row>
    <row r="284" spans="1:17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"/>
    </row>
    <row r="285" spans="1:17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"/>
    </row>
    <row r="286" spans="1:17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"/>
    </row>
    <row r="287" spans="1:17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"/>
    </row>
    <row r="288" spans="1:17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"/>
    </row>
    <row r="289" spans="1:17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"/>
    </row>
    <row r="290" spans="1:17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"/>
    </row>
    <row r="291" spans="1:17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"/>
    </row>
    <row r="292" spans="1:17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"/>
    </row>
    <row r="293" spans="1:17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"/>
    </row>
    <row r="294" spans="1:17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"/>
    </row>
    <row r="295" spans="1:17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"/>
    </row>
    <row r="296" spans="1:17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"/>
    </row>
    <row r="297" spans="1:17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"/>
    </row>
    <row r="298" spans="1:17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"/>
    </row>
    <row r="299" spans="1:17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"/>
    </row>
    <row r="300" spans="1:17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"/>
    </row>
    <row r="301" spans="1:17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"/>
    </row>
    <row r="302" spans="1:17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"/>
    </row>
    <row r="303" spans="1:17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"/>
    </row>
    <row r="304" spans="1:17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"/>
    </row>
    <row r="305" spans="1:17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"/>
    </row>
    <row r="306" spans="1:17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"/>
    </row>
    <row r="307" spans="1:17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"/>
    </row>
    <row r="308" spans="1:17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"/>
    </row>
    <row r="309" spans="1:17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"/>
    </row>
    <row r="310" spans="1:17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"/>
    </row>
    <row r="311" spans="1:17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"/>
    </row>
    <row r="312" spans="1:17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"/>
    </row>
    <row r="313" spans="1:17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"/>
    </row>
    <row r="314" spans="1:17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"/>
    </row>
    <row r="315" spans="1:17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"/>
    </row>
    <row r="316" spans="1:17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"/>
    </row>
    <row r="317" spans="1:17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"/>
    </row>
    <row r="318" spans="1:17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"/>
    </row>
    <row r="319" spans="1:17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"/>
    </row>
    <row r="320" spans="1:17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"/>
    </row>
    <row r="321" spans="1:17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"/>
    </row>
    <row r="322" spans="1:17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"/>
    </row>
    <row r="323" spans="1:17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"/>
    </row>
    <row r="324" spans="1:17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"/>
    </row>
    <row r="325" spans="1:17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"/>
    </row>
    <row r="326" spans="1:17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"/>
    </row>
    <row r="327" spans="1:17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"/>
    </row>
    <row r="328" spans="1:17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"/>
    </row>
    <row r="329" spans="1:17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"/>
    </row>
    <row r="330" spans="1:17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"/>
    </row>
    <row r="331" spans="1:17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"/>
    </row>
    <row r="332" spans="1:17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"/>
    </row>
    <row r="333" spans="1:17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"/>
    </row>
    <row r="334" spans="1:17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"/>
    </row>
    <row r="335" spans="1:17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"/>
    </row>
    <row r="336" spans="1:17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"/>
    </row>
    <row r="337" spans="1:17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"/>
    </row>
    <row r="338" spans="1:17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"/>
    </row>
    <row r="339" spans="1:17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"/>
    </row>
    <row r="340" spans="1:17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"/>
    </row>
    <row r="341" spans="1:17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"/>
    </row>
    <row r="342" spans="1:17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"/>
    </row>
    <row r="343" spans="1:17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"/>
    </row>
    <row r="344" spans="1:17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"/>
    </row>
    <row r="345" spans="1:17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"/>
    </row>
    <row r="346" spans="1:17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"/>
    </row>
    <row r="347" spans="1:17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"/>
    </row>
    <row r="348" spans="1:17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"/>
    </row>
    <row r="349" spans="1:17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"/>
    </row>
    <row r="350" spans="1:17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"/>
    </row>
    <row r="351" spans="1:17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"/>
    </row>
    <row r="352" spans="1:17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"/>
    </row>
    <row r="353" spans="1:17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"/>
    </row>
    <row r="354" spans="1:17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"/>
    </row>
    <row r="355" spans="1:17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"/>
    </row>
    <row r="356" spans="1:17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"/>
    </row>
    <row r="357" spans="1:17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"/>
    </row>
    <row r="358" spans="1:17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"/>
    </row>
    <row r="359" spans="1:17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"/>
    </row>
    <row r="360" spans="1:17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"/>
    </row>
    <row r="361" spans="1:17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"/>
    </row>
    <row r="362" spans="1:17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"/>
    </row>
    <row r="363" spans="1:17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"/>
    </row>
    <row r="364" spans="1:17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"/>
    </row>
    <row r="365" spans="1:17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"/>
    </row>
    <row r="366" spans="1:17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"/>
    </row>
    <row r="367" spans="1:17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"/>
    </row>
    <row r="368" spans="1:17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"/>
    </row>
    <row r="369" spans="1:17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"/>
    </row>
    <row r="370" spans="1:17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"/>
    </row>
    <row r="371" spans="1:17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"/>
    </row>
    <row r="372" spans="1:17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"/>
    </row>
    <row r="373" spans="1:17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"/>
    </row>
    <row r="374" spans="1:17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"/>
    </row>
    <row r="375" spans="1:17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"/>
    </row>
    <row r="376" spans="1:17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"/>
    </row>
    <row r="377" spans="1:17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"/>
    </row>
    <row r="378" spans="1:17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"/>
    </row>
    <row r="379" spans="1:17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"/>
    </row>
    <row r="380" spans="1:17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"/>
    </row>
    <row r="381" spans="1:17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"/>
    </row>
    <row r="382" spans="1:17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"/>
    </row>
    <row r="383" spans="1:17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"/>
    </row>
    <row r="384" spans="1:17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"/>
    </row>
    <row r="385" spans="1:17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"/>
    </row>
    <row r="386" spans="1:17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"/>
    </row>
    <row r="387" spans="1:17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"/>
    </row>
    <row r="388" spans="1:17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"/>
    </row>
    <row r="389" spans="1:17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"/>
    </row>
    <row r="390" spans="1:17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"/>
    </row>
    <row r="391" spans="1:17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"/>
    </row>
    <row r="392" spans="1:17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"/>
    </row>
    <row r="393" spans="1:17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"/>
    </row>
    <row r="394" spans="1:17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"/>
    </row>
    <row r="395" spans="1:17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"/>
    </row>
    <row r="396" spans="1:17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"/>
    </row>
    <row r="397" spans="1:17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"/>
    </row>
    <row r="398" spans="1:17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"/>
    </row>
    <row r="399" spans="1:17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"/>
    </row>
    <row r="400" spans="1:17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"/>
    </row>
    <row r="401" spans="1:17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"/>
    </row>
    <row r="402" spans="1:17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"/>
    </row>
    <row r="403" spans="1:17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"/>
    </row>
    <row r="404" spans="1:17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"/>
    </row>
    <row r="405" spans="1:17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"/>
    </row>
    <row r="406" spans="1:17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"/>
    </row>
    <row r="407" spans="1:17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"/>
    </row>
    <row r="408" spans="1:17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"/>
    </row>
    <row r="409" spans="1:17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"/>
    </row>
    <row r="410" spans="1:17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"/>
    </row>
    <row r="411" spans="1:17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"/>
    </row>
    <row r="412" spans="1:17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"/>
    </row>
    <row r="413" spans="1:17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"/>
    </row>
    <row r="414" spans="1:17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"/>
    </row>
    <row r="415" spans="1:17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"/>
    </row>
    <row r="416" spans="1:17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"/>
    </row>
    <row r="417" spans="1:17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"/>
    </row>
    <row r="418" spans="1:17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"/>
    </row>
    <row r="419" spans="1:17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"/>
    </row>
    <row r="420" spans="1:17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"/>
    </row>
    <row r="421" spans="1:17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"/>
    </row>
    <row r="422" spans="1:17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"/>
    </row>
    <row r="423" spans="1:17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"/>
    </row>
    <row r="424" spans="1:17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"/>
    </row>
    <row r="425" spans="1:17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"/>
    </row>
    <row r="426" spans="1:17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"/>
    </row>
    <row r="427" spans="1:17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"/>
    </row>
    <row r="428" spans="1:17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"/>
    </row>
    <row r="429" spans="1:17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"/>
    </row>
    <row r="430" spans="1:17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"/>
    </row>
    <row r="431" spans="1:17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"/>
    </row>
    <row r="432" spans="1:17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"/>
    </row>
    <row r="433" spans="1:17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"/>
    </row>
    <row r="434" spans="1:17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"/>
    </row>
    <row r="435" spans="1:17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"/>
    </row>
    <row r="436" spans="1:17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"/>
    </row>
    <row r="437" spans="1:17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"/>
    </row>
    <row r="438" spans="1:17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"/>
    </row>
    <row r="439" spans="1:17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"/>
    </row>
    <row r="440" spans="1:17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"/>
    </row>
    <row r="441" spans="1:17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"/>
    </row>
    <row r="442" spans="1:17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"/>
    </row>
    <row r="443" spans="1:17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"/>
    </row>
    <row r="444" spans="1:17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"/>
    </row>
    <row r="445" spans="1:17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"/>
    </row>
    <row r="446" spans="1:17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"/>
    </row>
    <row r="447" spans="1:17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"/>
    </row>
    <row r="448" spans="1:17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"/>
    </row>
    <row r="449" spans="1:17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"/>
    </row>
    <row r="450" spans="1:17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"/>
    </row>
    <row r="451" spans="1:17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"/>
    </row>
    <row r="452" spans="1:17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"/>
    </row>
    <row r="453" spans="1:17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"/>
    </row>
    <row r="454" spans="1:17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"/>
    </row>
    <row r="455" spans="1:17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"/>
    </row>
    <row r="456" spans="1:17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"/>
    </row>
    <row r="457" spans="1:17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"/>
    </row>
    <row r="458" spans="1:17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"/>
    </row>
    <row r="459" spans="1:17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"/>
    </row>
    <row r="460" spans="1:17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"/>
    </row>
    <row r="461" spans="1:17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"/>
    </row>
    <row r="462" spans="1:17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"/>
    </row>
    <row r="463" spans="1:17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"/>
    </row>
    <row r="464" spans="1:17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"/>
    </row>
    <row r="465" spans="1:17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"/>
    </row>
    <row r="466" spans="1:17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"/>
    </row>
    <row r="467" spans="1:17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"/>
    </row>
    <row r="468" spans="1:17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"/>
    </row>
    <row r="469" spans="1:17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"/>
    </row>
    <row r="470" spans="1:17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"/>
    </row>
    <row r="471" spans="1:17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"/>
    </row>
    <row r="472" spans="1:17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"/>
    </row>
    <row r="473" spans="1:17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"/>
    </row>
    <row r="474" spans="1:17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"/>
    </row>
    <row r="475" spans="1:17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"/>
    </row>
    <row r="476" spans="1:17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"/>
    </row>
    <row r="477" spans="1:17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"/>
    </row>
    <row r="478" spans="1:17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"/>
    </row>
    <row r="479" spans="1:17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"/>
    </row>
    <row r="480" spans="1:17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"/>
    </row>
    <row r="481" spans="1:17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"/>
    </row>
    <row r="482" spans="1:17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"/>
    </row>
    <row r="483" spans="1:17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"/>
    </row>
    <row r="484" spans="1:17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"/>
    </row>
    <row r="485" spans="1:17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"/>
    </row>
    <row r="486" spans="1:17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"/>
    </row>
    <row r="487" spans="1:17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"/>
    </row>
    <row r="488" spans="1:17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"/>
    </row>
    <row r="489" spans="1:17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"/>
    </row>
    <row r="490" spans="1:17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"/>
    </row>
    <row r="491" spans="1:17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"/>
    </row>
    <row r="492" spans="1:17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"/>
    </row>
    <row r="493" spans="1:17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"/>
    </row>
    <row r="494" spans="1:17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"/>
    </row>
    <row r="495" spans="1:17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"/>
    </row>
    <row r="496" spans="1:17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"/>
    </row>
    <row r="497" spans="1:17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"/>
    </row>
    <row r="498" spans="1:17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"/>
    </row>
    <row r="499" spans="1:17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"/>
    </row>
    <row r="500" spans="1:17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"/>
    </row>
    <row r="501" spans="1:17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"/>
    </row>
    <row r="502" spans="1:17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"/>
    </row>
    <row r="503" spans="1:17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"/>
    </row>
    <row r="504" spans="1:17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"/>
    </row>
    <row r="505" spans="1:17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"/>
    </row>
    <row r="506" spans="1:17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"/>
    </row>
    <row r="507" spans="1:17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"/>
    </row>
    <row r="508" spans="1:17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"/>
    </row>
    <row r="509" spans="1:17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"/>
    </row>
    <row r="510" spans="1:17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"/>
    </row>
    <row r="511" spans="1:17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"/>
    </row>
    <row r="512" spans="1:17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"/>
    </row>
    <row r="513" spans="1:17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"/>
    </row>
    <row r="514" spans="1:17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"/>
    </row>
    <row r="515" spans="1:17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"/>
    </row>
    <row r="516" spans="1:17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"/>
    </row>
    <row r="517" spans="1:17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"/>
    </row>
    <row r="518" spans="1:17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"/>
    </row>
    <row r="519" spans="1:17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"/>
    </row>
    <row r="520" spans="1:17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"/>
    </row>
    <row r="521" spans="1:17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"/>
    </row>
    <row r="522" spans="1:17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"/>
    </row>
    <row r="523" spans="1:17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"/>
    </row>
    <row r="524" spans="1:17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"/>
    </row>
    <row r="525" spans="1:17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"/>
    </row>
    <row r="526" spans="1:17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"/>
    </row>
    <row r="527" spans="1:17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"/>
    </row>
    <row r="528" spans="1:17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"/>
    </row>
    <row r="529" spans="1:17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"/>
    </row>
    <row r="530" spans="1:17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"/>
    </row>
    <row r="531" spans="1:17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"/>
    </row>
    <row r="532" spans="1:17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"/>
    </row>
    <row r="533" spans="1:17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"/>
    </row>
    <row r="534" spans="1:17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"/>
    </row>
    <row r="535" spans="1:17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"/>
    </row>
    <row r="536" spans="1:17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"/>
    </row>
    <row r="537" spans="1:17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"/>
    </row>
    <row r="538" spans="1:17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"/>
    </row>
    <row r="539" spans="1:17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"/>
    </row>
    <row r="540" spans="1:17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"/>
    </row>
    <row r="541" spans="1:17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"/>
    </row>
    <row r="542" spans="1:17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"/>
    </row>
    <row r="543" spans="1:17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"/>
    </row>
    <row r="544" spans="1:17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"/>
    </row>
    <row r="545" spans="1:17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"/>
    </row>
    <row r="546" spans="1:17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"/>
    </row>
    <row r="547" spans="1:17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"/>
    </row>
    <row r="548" spans="1:17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"/>
    </row>
    <row r="549" spans="1:17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"/>
    </row>
    <row r="550" spans="1:17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"/>
    </row>
    <row r="551" spans="1:17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"/>
    </row>
    <row r="552" spans="1:17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"/>
    </row>
    <row r="553" spans="1:17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"/>
    </row>
    <row r="554" spans="1:17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"/>
    </row>
    <row r="555" spans="1:17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"/>
    </row>
    <row r="556" spans="1:17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"/>
    </row>
    <row r="557" spans="1:17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"/>
    </row>
    <row r="558" spans="1:17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"/>
    </row>
    <row r="559" spans="1:17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"/>
    </row>
    <row r="560" spans="1:17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"/>
    </row>
    <row r="561" spans="1:17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"/>
    </row>
    <row r="562" spans="1:17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"/>
    </row>
    <row r="563" spans="1:17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"/>
    </row>
    <row r="564" spans="1:17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"/>
    </row>
    <row r="565" spans="1:17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"/>
    </row>
    <row r="566" spans="1:17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"/>
    </row>
    <row r="567" spans="1:17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"/>
    </row>
    <row r="568" spans="1:17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"/>
    </row>
    <row r="569" spans="1:17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"/>
    </row>
    <row r="570" spans="1:17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"/>
    </row>
    <row r="571" spans="1:17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"/>
    </row>
    <row r="572" spans="1:17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"/>
    </row>
    <row r="573" spans="1:17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"/>
    </row>
    <row r="574" spans="1:17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"/>
    </row>
    <row r="575" spans="1:17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"/>
    </row>
    <row r="576" spans="1:17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"/>
    </row>
    <row r="577" spans="1:17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"/>
    </row>
    <row r="578" spans="1:17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"/>
    </row>
    <row r="579" spans="1:17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"/>
    </row>
    <row r="580" spans="1:17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"/>
    </row>
    <row r="581" spans="1:17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"/>
    </row>
    <row r="582" spans="1:17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"/>
    </row>
    <row r="583" spans="1:17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"/>
    </row>
    <row r="584" spans="1:17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"/>
    </row>
    <row r="585" spans="1:17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"/>
    </row>
    <row r="586" spans="1:17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"/>
    </row>
    <row r="587" spans="1:17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"/>
    </row>
    <row r="588" spans="1:17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"/>
    </row>
    <row r="589" spans="1:17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"/>
    </row>
    <row r="590" spans="1:17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"/>
    </row>
    <row r="591" spans="1:17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"/>
    </row>
    <row r="592" spans="1:17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"/>
    </row>
    <row r="593" spans="1:17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"/>
    </row>
    <row r="594" spans="1:17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"/>
    </row>
    <row r="595" spans="1:17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"/>
    </row>
    <row r="596" spans="1:17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"/>
    </row>
    <row r="597" spans="1:17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"/>
    </row>
    <row r="598" spans="1:17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"/>
    </row>
    <row r="599" spans="1:17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"/>
    </row>
    <row r="600" spans="1:17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"/>
    </row>
    <row r="601" spans="1:17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"/>
    </row>
    <row r="602" spans="1:17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"/>
    </row>
    <row r="603" spans="1:17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"/>
    </row>
    <row r="604" spans="1:17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"/>
    </row>
    <row r="605" spans="1:17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"/>
    </row>
    <row r="606" spans="1:17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"/>
    </row>
    <row r="607" spans="1:17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"/>
    </row>
    <row r="608" spans="1:17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"/>
    </row>
    <row r="609" spans="1:17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"/>
    </row>
    <row r="610" spans="1:17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"/>
    </row>
    <row r="611" spans="1:17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"/>
    </row>
    <row r="612" spans="1:17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"/>
    </row>
    <row r="613" spans="1:17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"/>
    </row>
    <row r="614" spans="1:17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"/>
    </row>
    <row r="615" spans="1:17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"/>
    </row>
    <row r="616" spans="1:17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"/>
    </row>
    <row r="617" spans="1:17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"/>
    </row>
    <row r="618" spans="1:17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"/>
    </row>
    <row r="619" spans="1:17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"/>
    </row>
    <row r="620" spans="1:17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"/>
    </row>
    <row r="621" spans="1:17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"/>
    </row>
    <row r="622" spans="1:17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"/>
    </row>
    <row r="623" spans="1:17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"/>
    </row>
    <row r="624" spans="1:17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"/>
    </row>
    <row r="625" spans="1:17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"/>
    </row>
    <row r="626" spans="1:17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"/>
    </row>
    <row r="627" spans="1:17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"/>
    </row>
    <row r="628" spans="1:17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"/>
    </row>
    <row r="629" spans="1:17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"/>
    </row>
    <row r="630" spans="1:17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"/>
    </row>
    <row r="631" spans="1:17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"/>
    </row>
    <row r="632" spans="1:17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"/>
    </row>
    <row r="633" spans="1:17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"/>
    </row>
    <row r="634" spans="1:17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"/>
    </row>
    <row r="635" spans="1:17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"/>
    </row>
    <row r="636" spans="1:17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"/>
    </row>
    <row r="637" spans="1:17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"/>
    </row>
    <row r="638" spans="1:17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"/>
    </row>
    <row r="639" spans="1:17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"/>
    </row>
    <row r="640" spans="1:17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"/>
    </row>
    <row r="641" spans="1:17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"/>
    </row>
    <row r="642" spans="1:17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"/>
    </row>
    <row r="643" spans="1:17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"/>
    </row>
    <row r="644" spans="1:17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"/>
    </row>
    <row r="645" spans="1:17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"/>
    </row>
    <row r="646" spans="1:17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"/>
    </row>
    <row r="647" spans="1:17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"/>
    </row>
    <row r="648" spans="1:17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"/>
    </row>
    <row r="649" spans="1:17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"/>
    </row>
    <row r="650" spans="1:17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"/>
    </row>
    <row r="651" spans="1:17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"/>
    </row>
    <row r="652" spans="1:17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"/>
    </row>
    <row r="653" spans="1:17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"/>
    </row>
    <row r="654" spans="1:17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"/>
    </row>
    <row r="655" spans="1:17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"/>
    </row>
    <row r="656" spans="1:17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"/>
    </row>
    <row r="657" spans="1:17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"/>
    </row>
    <row r="658" spans="1:17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"/>
    </row>
    <row r="659" spans="1:17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"/>
    </row>
    <row r="660" spans="1:17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"/>
    </row>
    <row r="661" spans="1:17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"/>
    </row>
    <row r="662" spans="1:17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"/>
    </row>
    <row r="663" spans="1:17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"/>
    </row>
    <row r="664" spans="1:17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"/>
    </row>
    <row r="665" spans="1:17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"/>
    </row>
    <row r="666" spans="1:17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"/>
    </row>
    <row r="667" spans="1:17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"/>
    </row>
    <row r="668" spans="1:17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"/>
    </row>
    <row r="669" spans="1:17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"/>
    </row>
    <row r="670" spans="1:17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"/>
    </row>
    <row r="671" spans="1:17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"/>
    </row>
    <row r="672" spans="1:17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"/>
    </row>
    <row r="673" spans="1:17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"/>
    </row>
    <row r="674" spans="1:17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"/>
    </row>
    <row r="675" spans="1:17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"/>
    </row>
    <row r="676" spans="1:17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"/>
    </row>
    <row r="677" spans="1:17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"/>
    </row>
    <row r="678" spans="1:17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"/>
    </row>
    <row r="679" spans="1:17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"/>
    </row>
    <row r="680" spans="1:17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"/>
    </row>
    <row r="681" spans="1:17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"/>
    </row>
    <row r="682" spans="1:17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"/>
    </row>
    <row r="683" spans="1:17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"/>
    </row>
    <row r="684" spans="1:17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"/>
    </row>
    <row r="685" spans="1:17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"/>
    </row>
    <row r="686" spans="1:17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"/>
    </row>
    <row r="687" spans="1:17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"/>
    </row>
    <row r="688" spans="1:17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"/>
    </row>
    <row r="689" spans="1:17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"/>
    </row>
    <row r="690" spans="1:17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"/>
    </row>
    <row r="691" spans="1:17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"/>
    </row>
    <row r="692" spans="1:17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"/>
    </row>
    <row r="693" spans="1:17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"/>
    </row>
    <row r="694" spans="1:17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"/>
    </row>
    <row r="695" spans="1:17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"/>
    </row>
    <row r="696" spans="1:17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"/>
    </row>
    <row r="697" spans="1:17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"/>
    </row>
    <row r="698" spans="1:17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"/>
    </row>
    <row r="699" spans="1:17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"/>
    </row>
    <row r="700" spans="1:17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"/>
    </row>
    <row r="701" spans="1:17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"/>
    </row>
    <row r="702" spans="1:17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"/>
    </row>
    <row r="703" spans="1:17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"/>
    </row>
    <row r="704" spans="1:17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"/>
    </row>
    <row r="705" spans="1:17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"/>
    </row>
    <row r="706" spans="1:17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"/>
    </row>
    <row r="707" spans="1:17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"/>
    </row>
    <row r="708" spans="1:17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"/>
    </row>
    <row r="709" spans="1:17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"/>
    </row>
    <row r="710" spans="1:17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"/>
    </row>
    <row r="711" spans="1:17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"/>
    </row>
    <row r="712" spans="1:17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"/>
    </row>
    <row r="713" spans="1:17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"/>
    </row>
    <row r="714" spans="1:17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"/>
    </row>
    <row r="715" spans="1:17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"/>
    </row>
    <row r="716" spans="1:17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"/>
    </row>
    <row r="717" spans="1:17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"/>
    </row>
    <row r="718" spans="1:17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"/>
    </row>
    <row r="719" spans="1:17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"/>
    </row>
    <row r="720" spans="1:17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"/>
    </row>
    <row r="721" spans="1:17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"/>
    </row>
    <row r="722" spans="1:17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"/>
    </row>
    <row r="723" spans="1:17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"/>
    </row>
    <row r="724" spans="1:17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"/>
    </row>
    <row r="725" spans="1:17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"/>
    </row>
    <row r="726" spans="1:17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"/>
    </row>
    <row r="727" spans="1:17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"/>
    </row>
    <row r="728" spans="1:17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"/>
    </row>
    <row r="729" spans="1:17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"/>
    </row>
    <row r="730" spans="1:17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"/>
    </row>
    <row r="731" spans="1:17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"/>
    </row>
    <row r="732" spans="1:17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"/>
    </row>
    <row r="733" spans="1:17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"/>
    </row>
    <row r="734" spans="1:17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"/>
    </row>
    <row r="735" spans="1:17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"/>
    </row>
    <row r="736" spans="1:17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"/>
    </row>
    <row r="737" spans="1:17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"/>
    </row>
    <row r="738" spans="1:17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"/>
    </row>
    <row r="739" spans="1:17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"/>
    </row>
    <row r="740" spans="1:17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"/>
    </row>
    <row r="741" spans="1:17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"/>
    </row>
    <row r="742" spans="1:17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"/>
    </row>
    <row r="743" spans="1:17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"/>
    </row>
    <row r="744" spans="1:17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"/>
    </row>
    <row r="745" spans="1:17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"/>
    </row>
    <row r="746" spans="1:17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"/>
    </row>
    <row r="747" spans="1:17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"/>
    </row>
    <row r="748" spans="1:17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"/>
    </row>
    <row r="749" spans="1:17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"/>
    </row>
    <row r="750" spans="1:17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"/>
    </row>
    <row r="751" spans="1:17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"/>
    </row>
    <row r="752" spans="1:17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"/>
    </row>
    <row r="753" spans="1:17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"/>
    </row>
    <row r="754" spans="1:17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"/>
    </row>
    <row r="755" spans="1:17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"/>
    </row>
    <row r="756" spans="1:17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"/>
    </row>
    <row r="757" spans="1:17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"/>
    </row>
    <row r="758" spans="1:17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"/>
    </row>
    <row r="759" spans="1:17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"/>
    </row>
    <row r="760" spans="1:17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"/>
    </row>
    <row r="761" spans="1:17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"/>
    </row>
    <row r="762" spans="1:17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"/>
    </row>
    <row r="763" spans="1:17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"/>
    </row>
    <row r="764" spans="1:17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"/>
    </row>
    <row r="765" spans="1:17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"/>
    </row>
    <row r="766" spans="1:17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"/>
    </row>
    <row r="767" spans="1:17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"/>
    </row>
    <row r="768" spans="1:17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"/>
    </row>
    <row r="769" spans="1:17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"/>
    </row>
    <row r="770" spans="1:17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"/>
    </row>
    <row r="771" spans="1:17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"/>
    </row>
    <row r="772" spans="1:17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"/>
    </row>
    <row r="773" spans="1:17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"/>
    </row>
    <row r="774" spans="1:17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"/>
    </row>
    <row r="775" spans="1:17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"/>
    </row>
    <row r="776" spans="1:17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"/>
    </row>
    <row r="777" spans="1:17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"/>
    </row>
    <row r="778" spans="1:17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"/>
    </row>
    <row r="779" spans="1:17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"/>
    </row>
    <row r="780" spans="1:17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"/>
    </row>
    <row r="781" spans="1:17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"/>
    </row>
    <row r="782" spans="1:17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"/>
    </row>
    <row r="783" spans="1:17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"/>
    </row>
    <row r="784" spans="1:17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"/>
    </row>
    <row r="785" spans="1:17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"/>
    </row>
    <row r="786" spans="1:17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"/>
    </row>
    <row r="787" spans="1:17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"/>
    </row>
    <row r="788" spans="1:17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"/>
    </row>
    <row r="789" spans="1:17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"/>
    </row>
    <row r="790" spans="1:17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"/>
    </row>
    <row r="791" spans="1:17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"/>
    </row>
    <row r="792" spans="1:17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"/>
    </row>
    <row r="793" spans="1:17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"/>
    </row>
    <row r="794" spans="1:17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"/>
    </row>
    <row r="795" spans="1:17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"/>
    </row>
    <row r="796" spans="1:17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"/>
    </row>
    <row r="797" spans="1:17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"/>
    </row>
    <row r="798" spans="1:17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"/>
    </row>
    <row r="799" spans="1:17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"/>
    </row>
    <row r="800" spans="1:17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"/>
    </row>
    <row r="801" spans="1:17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"/>
    </row>
    <row r="802" spans="1:17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"/>
    </row>
    <row r="803" spans="1:17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"/>
    </row>
    <row r="804" spans="1:17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"/>
    </row>
    <row r="805" spans="1:17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"/>
    </row>
    <row r="806" spans="1:17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"/>
    </row>
    <row r="807" spans="1:17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"/>
    </row>
    <row r="808" spans="1:17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"/>
    </row>
    <row r="809" spans="1:17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"/>
    </row>
    <row r="810" spans="1:17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"/>
    </row>
    <row r="811" spans="1:17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"/>
    </row>
    <row r="812" spans="1:17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"/>
    </row>
    <row r="813" spans="1:17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"/>
    </row>
    <row r="814" spans="1:17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"/>
    </row>
    <row r="815" spans="1:17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"/>
    </row>
    <row r="816" spans="1:17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"/>
    </row>
    <row r="817" spans="1:17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"/>
    </row>
    <row r="818" spans="1:17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"/>
    </row>
    <row r="819" spans="1:17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"/>
    </row>
    <row r="820" spans="1:17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"/>
    </row>
    <row r="821" spans="1:17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"/>
    </row>
    <row r="822" spans="1:17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"/>
    </row>
    <row r="823" spans="1:17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"/>
    </row>
    <row r="824" spans="1:17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"/>
    </row>
    <row r="825" spans="1:17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"/>
    </row>
    <row r="826" spans="1:17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"/>
    </row>
    <row r="827" spans="1:17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"/>
    </row>
    <row r="828" spans="1:17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"/>
    </row>
    <row r="829" spans="1:17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"/>
    </row>
    <row r="830" spans="1:17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"/>
    </row>
    <row r="831" spans="1:17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"/>
    </row>
    <row r="832" spans="1:17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"/>
    </row>
    <row r="833" spans="1:17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"/>
    </row>
    <row r="834" spans="1:17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"/>
    </row>
    <row r="835" spans="1:17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"/>
    </row>
    <row r="836" spans="1:17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"/>
    </row>
    <row r="837" spans="1:17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"/>
    </row>
    <row r="838" spans="1:17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"/>
    </row>
    <row r="839" spans="1:17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"/>
    </row>
    <row r="840" spans="1:17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"/>
    </row>
    <row r="841" spans="1:17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"/>
    </row>
    <row r="842" spans="1:17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"/>
    </row>
    <row r="843" spans="1:17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"/>
    </row>
    <row r="844" spans="1:17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"/>
    </row>
    <row r="845" spans="1:17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"/>
    </row>
    <row r="846" spans="1:17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"/>
    </row>
    <row r="847" spans="1:17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"/>
    </row>
    <row r="848" spans="1:17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"/>
    </row>
    <row r="849" spans="1:17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"/>
    </row>
    <row r="850" spans="1:17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"/>
    </row>
    <row r="851" spans="1:17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"/>
    </row>
    <row r="852" spans="1:17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"/>
    </row>
    <row r="853" spans="1:17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"/>
    </row>
    <row r="854" spans="1:17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"/>
    </row>
    <row r="855" spans="1:17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"/>
    </row>
    <row r="856" spans="1:17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"/>
    </row>
    <row r="857" spans="1:17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"/>
    </row>
    <row r="858" spans="1:17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"/>
    </row>
    <row r="859" spans="1:17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"/>
    </row>
    <row r="860" spans="1:17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"/>
    </row>
    <row r="861" spans="1:17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"/>
    </row>
    <row r="862" spans="1:17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"/>
    </row>
    <row r="863" spans="1:17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"/>
    </row>
    <row r="864" spans="1:17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"/>
    </row>
    <row r="865" spans="1:17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"/>
    </row>
    <row r="866" spans="1:17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"/>
    </row>
    <row r="867" spans="1:17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"/>
    </row>
    <row r="868" spans="1:17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"/>
    </row>
    <row r="869" spans="1:17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"/>
    </row>
    <row r="870" spans="1:17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"/>
    </row>
    <row r="871" spans="1:17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"/>
    </row>
    <row r="872" spans="1:17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"/>
    </row>
    <row r="873" spans="1:17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"/>
    </row>
    <row r="874" spans="1:17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"/>
    </row>
    <row r="875" spans="1:17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"/>
    </row>
    <row r="876" spans="1:17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"/>
    </row>
    <row r="877" spans="1:17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"/>
    </row>
    <row r="878" spans="1:17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"/>
    </row>
    <row r="879" spans="1:17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"/>
    </row>
    <row r="880" spans="1:17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"/>
    </row>
    <row r="881" spans="1:17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"/>
    </row>
    <row r="882" spans="1:17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"/>
    </row>
    <row r="883" spans="1:17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"/>
    </row>
    <row r="884" spans="1:17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"/>
    </row>
    <row r="885" spans="1:17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"/>
    </row>
    <row r="886" spans="1:17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"/>
    </row>
    <row r="887" spans="1:17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"/>
    </row>
    <row r="888" spans="1:17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"/>
    </row>
    <row r="889" spans="1:17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"/>
    </row>
    <row r="890" spans="1:17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"/>
    </row>
    <row r="891" spans="1:17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"/>
    </row>
    <row r="892" spans="1:17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"/>
    </row>
    <row r="893" spans="1:17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"/>
    </row>
    <row r="894" spans="1:17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"/>
    </row>
    <row r="895" spans="1:17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"/>
    </row>
    <row r="896" spans="1:17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"/>
    </row>
    <row r="897" spans="1:17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"/>
    </row>
    <row r="898" spans="1:17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"/>
    </row>
    <row r="899" spans="1:17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"/>
    </row>
    <row r="900" spans="1:17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"/>
    </row>
    <row r="901" spans="1:17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"/>
    </row>
    <row r="902" spans="1:17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"/>
    </row>
    <row r="903" spans="1:17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"/>
    </row>
    <row r="904" spans="1:17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"/>
    </row>
    <row r="905" spans="1:17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"/>
    </row>
    <row r="906" spans="1:17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"/>
    </row>
    <row r="907" spans="1:17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"/>
    </row>
    <row r="908" spans="1:17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"/>
    </row>
    <row r="909" spans="1:17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"/>
    </row>
    <row r="910" spans="1:17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"/>
    </row>
    <row r="911" spans="1:17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"/>
    </row>
    <row r="912" spans="1:17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"/>
    </row>
    <row r="913" spans="1:17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"/>
    </row>
    <row r="914" spans="1:17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"/>
    </row>
    <row r="915" spans="1:17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"/>
    </row>
    <row r="916" spans="1:17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"/>
    </row>
    <row r="917" spans="1:17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"/>
    </row>
    <row r="918" spans="1:17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"/>
    </row>
    <row r="919" spans="1:17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"/>
    </row>
    <row r="920" spans="1:17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"/>
    </row>
    <row r="921" spans="1:17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"/>
    </row>
    <row r="922" spans="1:17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"/>
    </row>
    <row r="923" spans="1:17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"/>
    </row>
    <row r="924" spans="1:17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"/>
    </row>
    <row r="925" spans="1:17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"/>
    </row>
    <row r="926" spans="1:17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"/>
    </row>
    <row r="927" spans="1:17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"/>
    </row>
    <row r="928" spans="1:17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"/>
    </row>
    <row r="929" spans="1:17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"/>
    </row>
    <row r="930" spans="1:17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"/>
    </row>
    <row r="931" spans="1:17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"/>
    </row>
    <row r="932" spans="1:17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"/>
    </row>
    <row r="933" spans="1:17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"/>
    </row>
    <row r="934" spans="1:17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"/>
    </row>
    <row r="935" spans="1:17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"/>
    </row>
    <row r="936" spans="1:17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"/>
    </row>
    <row r="937" spans="1:17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"/>
    </row>
    <row r="938" spans="1:17" ht="14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"/>
    </row>
    <row r="939" spans="1:17" ht="14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"/>
    </row>
    <row r="940" spans="1:17" ht="14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"/>
    </row>
    <row r="941" spans="1:17" ht="14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"/>
    </row>
    <row r="942" spans="1:17" ht="14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"/>
    </row>
    <row r="943" spans="1:17" ht="14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"/>
    </row>
    <row r="944" spans="1:17" ht="14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"/>
    </row>
    <row r="945" spans="1:17" ht="14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"/>
    </row>
    <row r="946" spans="1:17" ht="14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"/>
    </row>
    <row r="947" spans="1:17" ht="14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"/>
    </row>
    <row r="948" spans="1:17" ht="14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"/>
    </row>
    <row r="949" spans="1:17" ht="14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"/>
    </row>
    <row r="950" spans="1:17" ht="14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"/>
    </row>
    <row r="951" spans="1:17" ht="14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"/>
    </row>
    <row r="952" spans="1:17" ht="14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"/>
    </row>
    <row r="953" spans="1:17" ht="14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"/>
    </row>
    <row r="954" spans="1:17" ht="14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"/>
    </row>
    <row r="955" spans="1:17" ht="14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"/>
    </row>
    <row r="956" spans="1:17" ht="14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"/>
    </row>
    <row r="957" spans="1:17" ht="14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"/>
    </row>
    <row r="958" spans="1:17" ht="14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"/>
    </row>
    <row r="959" spans="1:17" ht="14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3"/>
    </row>
    <row r="960" spans="1:17" ht="14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3"/>
    </row>
    <row r="961" spans="1:17" ht="14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3"/>
    </row>
    <row r="962" spans="1:17" ht="14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3"/>
    </row>
    <row r="963" spans="1:17" ht="14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3"/>
    </row>
    <row r="964" spans="1:17" ht="14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3"/>
    </row>
    <row r="965" spans="1:17" ht="14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3"/>
    </row>
    <row r="966" spans="1:17" ht="14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3"/>
    </row>
    <row r="967" spans="1:17" ht="14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3"/>
    </row>
    <row r="968" spans="1:17" ht="14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3"/>
    </row>
    <row r="969" spans="1:17" ht="14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3"/>
    </row>
    <row r="970" spans="1:17" ht="14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3"/>
    </row>
    <row r="971" spans="1:17" ht="14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3"/>
    </row>
    <row r="972" spans="1:17" ht="14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3"/>
    </row>
    <row r="973" spans="1:17" ht="14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3"/>
    </row>
    <row r="974" spans="1:17" ht="14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3"/>
    </row>
    <row r="975" spans="1:17" ht="14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3"/>
    </row>
    <row r="976" spans="1:17" ht="14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3"/>
    </row>
    <row r="977" spans="1:17" ht="14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3"/>
    </row>
    <row r="978" spans="1:17" ht="14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3"/>
    </row>
    <row r="979" spans="1:17" ht="14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3"/>
    </row>
    <row r="980" spans="1:17" ht="14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3"/>
    </row>
    <row r="981" spans="1:17" ht="14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3"/>
    </row>
    <row r="982" spans="1:17" ht="14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3"/>
    </row>
    <row r="983" spans="1:17" ht="14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3"/>
    </row>
    <row r="984" spans="1:17" ht="14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3"/>
    </row>
    <row r="985" spans="1:17" ht="14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3"/>
    </row>
    <row r="986" spans="1:17" ht="14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3"/>
    </row>
    <row r="987" spans="1:17" ht="14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3"/>
    </row>
    <row r="988" spans="1:17" ht="14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3"/>
    </row>
    <row r="989" spans="1:17" ht="14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3"/>
    </row>
    <row r="990" spans="1:17" ht="14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3"/>
    </row>
    <row r="991" spans="1:17" ht="14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3"/>
    </row>
    <row r="992" spans="1:17" ht="14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3"/>
    </row>
    <row r="993" spans="1:17" ht="14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3"/>
    </row>
    <row r="994" spans="1:17" ht="14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3"/>
    </row>
    <row r="995" spans="1:17" ht="14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3"/>
    </row>
    <row r="996" spans="1:17" ht="14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3"/>
    </row>
    <row r="997" spans="1:17" ht="14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3"/>
    </row>
    <row r="998" spans="1:17" ht="14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3"/>
    </row>
    <row r="999" spans="1:17" ht="14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3"/>
    </row>
    <row r="1000" spans="1:17" ht="14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3"/>
    </row>
    <row r="1001" spans="1:17" ht="14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3"/>
    </row>
    <row r="1002" spans="1:17" ht="14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3"/>
    </row>
    <row r="1003" spans="1:17" ht="14.2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3"/>
    </row>
    <row r="1004" spans="1:17" ht="14.2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3"/>
    </row>
    <row r="1005" spans="1:17" ht="14.2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3"/>
    </row>
    <row r="1006" spans="1:17" ht="14.2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3"/>
    </row>
    <row r="1007" spans="1:17" ht="14.2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3"/>
    </row>
    <row r="1008" spans="1:17" ht="14.2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3"/>
    </row>
    <row r="1009" spans="1:17" ht="14.2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3"/>
    </row>
    <row r="1010" spans="1:17" ht="14.2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3"/>
    </row>
    <row r="1011" spans="1:17" ht="14.2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3"/>
    </row>
    <row r="1012" spans="1:17" ht="14.25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3"/>
    </row>
    <row r="1013" spans="1:17" ht="14.25" customHeight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3"/>
    </row>
    <row r="1014" spans="1:17" ht="14.25" customHeight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3"/>
    </row>
    <row r="1015" spans="1:17" ht="14.25" customHeight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3"/>
    </row>
    <row r="1016" spans="1:17" ht="14.25" customHeight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3"/>
    </row>
    <row r="1017" spans="1:17" ht="14.25" customHeight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3"/>
    </row>
    <row r="1018" spans="1:17" ht="14.25" customHeight="1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3"/>
    </row>
    <row r="1019" spans="1:17" ht="14.25" customHeight="1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3"/>
    </row>
    <row r="1020" spans="1:17" ht="14.25" customHeight="1" x14ac:dyDescent="0.2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3"/>
    </row>
    <row r="1021" spans="1:17" ht="14.25" customHeight="1" x14ac:dyDescent="0.2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3"/>
    </row>
  </sheetData>
  <mergeCells count="8">
    <mergeCell ref="M11:N11"/>
    <mergeCell ref="A13:D13"/>
    <mergeCell ref="A11:A12"/>
    <mergeCell ref="B11:B12"/>
    <mergeCell ref="C11:C12"/>
    <mergeCell ref="D11:D12"/>
    <mergeCell ref="E11:I11"/>
    <mergeCell ref="J11:L11"/>
  </mergeCells>
  <printOptions gridLines="1"/>
  <pageMargins left="0.35433070866141736" right="0.15748031496062992" top="0.19685039370078741" bottom="0.19685039370078741" header="0" footer="0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A632D-64A6-491B-BDD1-4176C50D5167}">
  <dimension ref="A1:J5"/>
  <sheetViews>
    <sheetView workbookViewId="0">
      <selection activeCell="B22" sqref="B22"/>
    </sheetView>
  </sheetViews>
  <sheetFormatPr defaultRowHeight="12.75" x14ac:dyDescent="0.2"/>
  <cols>
    <col min="1" max="1" width="5.42578125" customWidth="1"/>
    <col min="2" max="2" width="13.28515625" customWidth="1"/>
    <col min="3" max="3" width="21.85546875" customWidth="1"/>
    <col min="4" max="4" width="11.28515625" customWidth="1"/>
    <col min="5" max="5" width="10.7109375" customWidth="1"/>
    <col min="6" max="6" width="11.28515625" customWidth="1"/>
    <col min="7" max="7" width="12.85546875" customWidth="1"/>
    <col min="8" max="8" width="27.42578125" bestFit="1" customWidth="1"/>
  </cols>
  <sheetData>
    <row r="1" spans="1:10" ht="23.25" customHeight="1" x14ac:dyDescent="0.25">
      <c r="A1" s="96" t="s">
        <v>118</v>
      </c>
      <c r="B1" s="96"/>
      <c r="C1" s="96"/>
      <c r="D1" s="96"/>
      <c r="E1" s="96"/>
      <c r="F1" s="96"/>
      <c r="G1" s="96"/>
      <c r="H1" s="96"/>
      <c r="I1" s="75"/>
      <c r="J1" s="75"/>
    </row>
    <row r="2" spans="1:10" ht="23.25" customHeight="1" x14ac:dyDescent="0.25">
      <c r="A2" s="79"/>
      <c r="B2" s="79"/>
      <c r="C2" s="79"/>
      <c r="D2" s="79"/>
      <c r="E2" s="79"/>
      <c r="F2" s="79"/>
      <c r="G2" s="79"/>
      <c r="H2" s="79"/>
      <c r="I2" s="75"/>
      <c r="J2" s="75"/>
    </row>
    <row r="3" spans="1:10" ht="23.25" customHeight="1" x14ac:dyDescent="0.25">
      <c r="A3" s="97" t="s">
        <v>119</v>
      </c>
      <c r="B3" s="97" t="s">
        <v>12</v>
      </c>
      <c r="C3" s="97" t="s">
        <v>116</v>
      </c>
      <c r="D3" s="97" t="s">
        <v>120</v>
      </c>
      <c r="E3" s="99" t="s">
        <v>121</v>
      </c>
      <c r="F3" s="100"/>
      <c r="G3" s="100"/>
      <c r="H3" s="101"/>
      <c r="I3" s="75"/>
      <c r="J3" s="75"/>
    </row>
    <row r="4" spans="1:10" ht="34.5" customHeight="1" x14ac:dyDescent="0.25">
      <c r="A4" s="98"/>
      <c r="B4" s="98"/>
      <c r="C4" s="98"/>
      <c r="D4" s="98"/>
      <c r="E4" s="80" t="s">
        <v>122</v>
      </c>
      <c r="F4" s="80" t="s">
        <v>123</v>
      </c>
      <c r="G4" s="80" t="s">
        <v>124</v>
      </c>
      <c r="H4" s="81" t="s">
        <v>125</v>
      </c>
      <c r="I4" s="75"/>
      <c r="J4" s="75"/>
    </row>
    <row r="5" spans="1:10" ht="23.25" customHeight="1" x14ac:dyDescent="0.25">
      <c r="A5" s="76">
        <v>1</v>
      </c>
      <c r="B5" s="76">
        <v>231400197</v>
      </c>
      <c r="C5" s="77" t="s">
        <v>108</v>
      </c>
      <c r="D5" s="78">
        <v>1</v>
      </c>
      <c r="E5" s="76"/>
      <c r="F5" s="76"/>
      <c r="G5" s="76" t="s">
        <v>117</v>
      </c>
      <c r="H5" s="76"/>
      <c r="I5" s="75"/>
      <c r="J5" s="75"/>
    </row>
  </sheetData>
  <mergeCells count="6">
    <mergeCell ref="A1:H1"/>
    <mergeCell ref="D3:D4"/>
    <mergeCell ref="A3:A4"/>
    <mergeCell ref="B3:B4"/>
    <mergeCell ref="C3:C4"/>
    <mergeCell ref="E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Kls 01</vt:lpstr>
      <vt:lpstr>Sheet1</vt:lpstr>
      <vt:lpstr>'Kls 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Laelatul Badriah</dc:creator>
  <cp:lastModifiedBy>HP</cp:lastModifiedBy>
  <cp:lastPrinted>2024-06-24T08:00:32Z</cp:lastPrinted>
  <dcterms:created xsi:type="dcterms:W3CDTF">2024-05-22T03:02:35Z</dcterms:created>
  <dcterms:modified xsi:type="dcterms:W3CDTF">2024-08-17T07:40:35Z</dcterms:modified>
</cp:coreProperties>
</file>